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/>
  <mc:AlternateContent xmlns:mc="http://schemas.openxmlformats.org/markup-compatibility/2006">
    <mc:Choice Requires="x15">
      <x15ac:absPath xmlns:x15ac="http://schemas.microsoft.com/office/spreadsheetml/2010/11/ac" url="https://d.docs.live.net/0d2813e55a14a8e7/WEBSITE PROMANDATO/curatoren/"/>
    </mc:Choice>
  </mc:AlternateContent>
  <xr:revisionPtr revIDLastSave="0" documentId="8_{51692DA5-5C23-4527-98E4-1002F093AB02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roerend" sheetId="1" r:id="rId1"/>
    <sheet name="onroerend" sheetId="2" r:id="rId2"/>
    <sheet name="Blad1" sheetId="4" r:id="rId3"/>
  </sheets>
  <definedNames>
    <definedName name="_xlnm.Print_Area" localSheetId="0">roerend!$A$1:$G$4</definedName>
  </definedNames>
  <calcPr calcId="179017"/>
</workbook>
</file>

<file path=xl/calcChain.xml><?xml version="1.0" encoding="utf-8"?>
<calcChain xmlns="http://schemas.openxmlformats.org/spreadsheetml/2006/main">
  <c r="E7" i="2" l="1"/>
  <c r="E8" i="2"/>
  <c r="E9" i="2"/>
  <c r="D7" i="2"/>
  <c r="D8" i="2"/>
  <c r="D6" i="2"/>
  <c r="B9" i="2"/>
  <c r="D9" i="2" s="1"/>
  <c r="E5" i="2"/>
  <c r="E6" i="1"/>
  <c r="E22" i="1"/>
  <c r="E21" i="1"/>
  <c r="E20" i="1"/>
  <c r="E19" i="1"/>
  <c r="E18" i="1"/>
  <c r="B13" i="4"/>
  <c r="B8" i="4"/>
  <c r="B19" i="4"/>
  <c r="B18" i="4"/>
  <c r="B14" i="4"/>
  <c r="E6" i="2"/>
  <c r="E14" i="1" l="1"/>
  <c r="B15" i="1"/>
  <c r="E16" i="1" s="1"/>
  <c r="D10" i="1"/>
  <c r="E10" i="1" s="1"/>
  <c r="D14" i="1"/>
  <c r="D11" i="1"/>
  <c r="E11" i="1" s="1"/>
  <c r="D15" i="1"/>
  <c r="E15" i="1" s="1"/>
  <c r="D8" i="1"/>
  <c r="E8" i="1" s="1"/>
  <c r="D12" i="1"/>
  <c r="E12" i="1" s="1"/>
  <c r="D7" i="1"/>
  <c r="E7" i="1" s="1"/>
  <c r="D9" i="1"/>
  <c r="E9" i="1" s="1"/>
  <c r="D13" i="1"/>
  <c r="E13" i="1" s="1"/>
  <c r="E11" i="2"/>
  <c r="E24" i="1" l="1"/>
</calcChain>
</file>

<file path=xl/sharedStrings.xml><?xml version="1.0" encoding="utf-8"?>
<sst xmlns="http://schemas.openxmlformats.org/spreadsheetml/2006/main" count="23" uniqueCount="21">
  <si>
    <t>Berekening erelonen faillissementen</t>
  </si>
  <si>
    <t>hier vult u het actief in</t>
  </si>
  <si>
    <t>ereloon</t>
  </si>
  <si>
    <t>Erelonen onroerend goed</t>
  </si>
  <si>
    <t>onroerend</t>
  </si>
  <si>
    <t>uw actief</t>
  </si>
  <si>
    <t>saldo onroerend</t>
  </si>
  <si>
    <t xml:space="preserve">totaal: </t>
  </si>
  <si>
    <t xml:space="preserve">aftrok gedeelte onroerend op 83.554,94 </t>
  </si>
  <si>
    <t>ereloon =</t>
  </si>
  <si>
    <t xml:space="preserve">het ereloon voor het onroerend herberekenen op </t>
  </si>
  <si>
    <t>(280.000 min 83.554,94 = ) 196.445,06</t>
  </si>
  <si>
    <t>nav van afrekening notaris komt 83.554,94 € in actief</t>
  </si>
  <si>
    <t>teveel ontvangen ereloon</t>
  </si>
  <si>
    <t>uw ereloon</t>
  </si>
  <si>
    <t>andere activa</t>
  </si>
  <si>
    <t xml:space="preserve">ereloon op 131,404,72 = </t>
  </si>
  <si>
    <t>( en ereloon onroerend tbv )</t>
  </si>
  <si>
    <t>KB 26 april 2018</t>
  </si>
  <si>
    <t>minimum =1500</t>
  </si>
  <si>
    <t>Berekeningsbasis excessieve kosten art.7 § 3 KB 26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</si>
</sst>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.00;&quot;€&quot;\ \-#,##0.00"/>
    <numFmt numFmtId="165" formatCode="#,##0.00\ _B_F"/>
    <numFmt numFmtId="166" formatCode="#,##0.0000"/>
    <numFmt numFmtId="167" formatCode="&quot;€&quot;\ #,##0.00"/>
  </numFmts>
  <fonts count="9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6" fillId="0" borderId="0"/>
    <xf numFmtId="3" fontId="1" fillId="0" borderId="0"/>
  </cellStyleXfs>
  <cellXfs count="43">
    <xf numFmtId="0" fontId="0" fillId="0" borderId="0" xfId="0"/>
    <xf numFmtId="3" fontId="0" fillId="0" borderId="0" xfId="0" applyNumberFormat="1" applyFill="1" applyProtection="1">
      <protection hidden="1"/>
    </xf>
    <xf numFmtId="3" fontId="2" fillId="0" borderId="2" xfId="4" applyNumberFormat="1" applyFont="1" applyFill="1" applyBorder="1" applyProtection="1">
      <protection hidden="1"/>
    </xf>
    <xf numFmtId="3" fontId="1" fillId="0" borderId="3" xfId="4" applyNumberFormat="1" applyFont="1" applyFill="1" applyBorder="1" applyProtection="1">
      <protection hidden="1"/>
    </xf>
    <xf numFmtId="4" fontId="1" fillId="0" borderId="4" xfId="4" applyNumberFormat="1" applyFont="1" applyFill="1" applyBorder="1" applyProtection="1">
      <protection hidden="1"/>
    </xf>
    <xf numFmtId="4" fontId="1" fillId="0" borderId="1" xfId="4" applyNumberFormat="1" applyFont="1" applyFill="1" applyBorder="1" applyProtection="1">
      <protection hidden="1"/>
    </xf>
    <xf numFmtId="4" fontId="1" fillId="0" borderId="0" xfId="4" applyNumberFormat="1" applyFont="1" applyFill="1" applyBorder="1" applyProtection="1">
      <protection hidden="1"/>
    </xf>
    <xf numFmtId="3" fontId="1" fillId="0" borderId="0" xfId="4" applyNumberFormat="1" applyFont="1" applyFill="1" applyBorder="1" applyProtection="1">
      <protection hidden="1"/>
    </xf>
    <xf numFmtId="4" fontId="1" fillId="0" borderId="5" xfId="4" applyNumberFormat="1" applyFont="1" applyFill="1" applyBorder="1" applyProtection="1">
      <protection hidden="1"/>
    </xf>
    <xf numFmtId="3" fontId="1" fillId="0" borderId="1" xfId="4" applyNumberFormat="1" applyFont="1" applyFill="1" applyBorder="1" applyProtection="1">
      <protection hidden="1"/>
    </xf>
    <xf numFmtId="3" fontId="1" fillId="0" borderId="6" xfId="4" applyNumberFormat="1" applyFont="1" applyFill="1" applyBorder="1" applyProtection="1">
      <protection hidden="1"/>
    </xf>
    <xf numFmtId="4" fontId="1" fillId="0" borderId="0" xfId="4" applyNumberFormat="1" applyFill="1" applyBorder="1" applyProtection="1">
      <protection hidden="1"/>
    </xf>
    <xf numFmtId="4" fontId="1" fillId="0" borderId="6" xfId="4" applyNumberFormat="1" applyFont="1" applyFill="1" applyBorder="1" applyProtection="1">
      <protection hidden="1"/>
    </xf>
    <xf numFmtId="4" fontId="1" fillId="0" borderId="3" xfId="4" applyNumberFormat="1" applyFont="1" applyFill="1" applyBorder="1" applyProtection="1">
      <protection hidden="1"/>
    </xf>
    <xf numFmtId="4" fontId="0" fillId="0" borderId="0" xfId="0" applyNumberFormat="1"/>
    <xf numFmtId="165" fontId="1" fillId="0" borderId="1" xfId="4" applyNumberFormat="1" applyFont="1" applyFill="1" applyBorder="1" applyProtection="1">
      <protection hidden="1"/>
    </xf>
    <xf numFmtId="4" fontId="1" fillId="0" borderId="0" xfId="4" applyNumberFormat="1" applyFill="1" applyBorder="1" applyAlignment="1" applyProtection="1">
      <alignment horizontal="right"/>
      <protection hidden="1"/>
    </xf>
    <xf numFmtId="4" fontId="1" fillId="0" borderId="0" xfId="4" applyNumberFormat="1" applyFont="1" applyFill="1" applyBorder="1" applyAlignment="1" applyProtection="1">
      <alignment horizontal="right"/>
      <protection hidden="1"/>
    </xf>
    <xf numFmtId="3" fontId="1" fillId="0" borderId="0" xfId="0" applyNumberFormat="1" applyFont="1" applyFill="1" applyProtection="1">
      <protection hidden="1"/>
    </xf>
    <xf numFmtId="4" fontId="1" fillId="0" borderId="0" xfId="0" applyNumberFormat="1" applyFont="1" applyFill="1" applyProtection="1">
      <protection hidden="1"/>
    </xf>
    <xf numFmtId="4" fontId="3" fillId="0" borderId="0" xfId="0" applyNumberFormat="1" applyFont="1"/>
    <xf numFmtId="166" fontId="1" fillId="0" borderId="0" xfId="4" applyNumberFormat="1" applyFont="1" applyFill="1" applyBorder="1" applyProtection="1">
      <protection hidden="1"/>
    </xf>
    <xf numFmtId="4" fontId="1" fillId="2" borderId="4" xfId="4" applyNumberFormat="1" applyFont="1" applyFill="1" applyBorder="1" applyProtection="1">
      <protection hidden="1"/>
    </xf>
    <xf numFmtId="166" fontId="1" fillId="0" borderId="6" xfId="4" applyNumberFormat="1" applyFont="1" applyFill="1" applyBorder="1" applyProtection="1">
      <protection hidden="1"/>
    </xf>
    <xf numFmtId="4" fontId="1" fillId="0" borderId="7" xfId="4" applyNumberFormat="1" applyFont="1" applyFill="1" applyBorder="1" applyProtection="1">
      <protection hidden="1"/>
    </xf>
    <xf numFmtId="3" fontId="4" fillId="0" borderId="0" xfId="0" applyNumberFormat="1" applyFont="1" applyFill="1" applyProtection="1">
      <protection hidden="1"/>
    </xf>
    <xf numFmtId="4" fontId="0" fillId="0" borderId="0" xfId="0" applyNumberFormat="1" applyFill="1" applyProtection="1">
      <protection hidden="1"/>
    </xf>
    <xf numFmtId="4" fontId="2" fillId="4" borderId="8" xfId="4" applyNumberFormat="1" applyFont="1" applyFill="1" applyBorder="1" applyProtection="1">
      <protection hidden="1"/>
    </xf>
    <xf numFmtId="4" fontId="1" fillId="4" borderId="5" xfId="4" applyNumberFormat="1" applyFont="1" applyFill="1" applyBorder="1" applyProtection="1">
      <protection hidden="1"/>
    </xf>
    <xf numFmtId="4" fontId="0" fillId="0" borderId="6" xfId="0" applyNumberFormat="1" applyBorder="1"/>
    <xf numFmtId="4" fontId="4" fillId="0" borderId="0" xfId="0" applyNumberFormat="1" applyFont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" fontId="4" fillId="0" borderId="6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167" fontId="8" fillId="0" borderId="0" xfId="0" applyNumberFormat="1" applyFont="1" applyFill="1" applyBorder="1" applyAlignment="1">
      <alignment horizontal="right" vertical="top"/>
    </xf>
    <xf numFmtId="164" fontId="8" fillId="0" borderId="0" xfId="3" applyNumberFormat="1" applyFont="1" applyBorder="1"/>
    <xf numFmtId="0" fontId="0" fillId="0" borderId="0" xfId="0" applyNumberFormat="1" applyFill="1" applyProtection="1">
      <protection hidden="1"/>
    </xf>
    <xf numFmtId="10" fontId="1" fillId="0" borderId="0" xfId="0" applyNumberFormat="1" applyFont="1" applyFill="1" applyProtection="1">
      <protection hidden="1"/>
    </xf>
    <xf numFmtId="3" fontId="2" fillId="0" borderId="0" xfId="0" applyNumberFormat="1" applyFont="1" applyFill="1" applyProtection="1">
      <protection hidden="1"/>
    </xf>
    <xf numFmtId="3" fontId="1" fillId="0" borderId="5" xfId="4" applyNumberFormat="1" applyFont="1" applyFill="1" applyBorder="1" applyProtection="1">
      <protection hidden="1"/>
    </xf>
    <xf numFmtId="0" fontId="4" fillId="0" borderId="0" xfId="0" applyFont="1" applyAlignment="1">
      <alignment wrapText="1"/>
    </xf>
  </cellXfs>
  <cellStyles count="5">
    <cellStyle name="Neutraal 2" xfId="1" xr:uid="{00000000-0005-0000-0000-000000000000}"/>
    <cellStyle name="Standaard" xfId="0" builtinId="0"/>
    <cellStyle name="Standaard 2" xfId="2" xr:uid="{00000000-0005-0000-0000-000002000000}"/>
    <cellStyle name="Standaard 3" xfId="3" xr:uid="{00000000-0005-0000-0000-000003000000}"/>
    <cellStyle name="Standaard_BLACKMAGIC_04009128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2</xdr:row>
      <xdr:rowOff>9525</xdr:rowOff>
    </xdr:from>
    <xdr:to>
      <xdr:col>6</xdr:col>
      <xdr:colOff>19050</xdr:colOff>
      <xdr:row>2</xdr:row>
      <xdr:rowOff>114300</xdr:rowOff>
    </xdr:to>
    <xdr:sp macro="" textlink="">
      <xdr:nvSpPr>
        <xdr:cNvPr id="1226" name="Line 3">
          <a:extLst>
            <a:ext uri="{FF2B5EF4-FFF2-40B4-BE49-F238E27FC236}">
              <a16:creationId xmlns:a16="http://schemas.microsoft.com/office/drawing/2014/main" id="{4B08E5E9-7ECB-410A-B0E5-7967AD7C4E82}"/>
            </a:ext>
          </a:extLst>
        </xdr:cNvPr>
        <xdr:cNvSpPr>
          <a:spLocks noChangeShapeType="1"/>
        </xdr:cNvSpPr>
      </xdr:nvSpPr>
      <xdr:spPr bwMode="auto">
        <a:xfrm flipH="1">
          <a:off x="4486275" y="333375"/>
          <a:ext cx="142875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2</xdr:row>
      <xdr:rowOff>28575</xdr:rowOff>
    </xdr:from>
    <xdr:to>
      <xdr:col>5</xdr:col>
      <xdr:colOff>609600</xdr:colOff>
      <xdr:row>2</xdr:row>
      <xdr:rowOff>123825</xdr:rowOff>
    </xdr:to>
    <xdr:sp macro="" textlink="">
      <xdr:nvSpPr>
        <xdr:cNvPr id="2198" name="Line 3">
          <a:extLst>
            <a:ext uri="{FF2B5EF4-FFF2-40B4-BE49-F238E27FC236}">
              <a16:creationId xmlns:a16="http://schemas.microsoft.com/office/drawing/2014/main" id="{55BF967E-3295-4772-B34A-B6179082F9CB}"/>
            </a:ext>
          </a:extLst>
        </xdr:cNvPr>
        <xdr:cNvSpPr>
          <a:spLocks noChangeShapeType="1"/>
        </xdr:cNvSpPr>
      </xdr:nvSpPr>
      <xdr:spPr bwMode="auto">
        <a:xfrm flipH="1">
          <a:off x="4238625" y="352425"/>
          <a:ext cx="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35"/>
  <sheetViews>
    <sheetView showZeros="0" tabSelected="1" zoomScaleNormal="100" workbookViewId="0">
      <selection activeCell="G19" sqref="G19"/>
    </sheetView>
  </sheetViews>
  <sheetFormatPr defaultColWidth="11.42578125" defaultRowHeight="12.75" x14ac:dyDescent="0.2"/>
  <cols>
    <col min="1" max="1" width="12.7109375" style="1" customWidth="1"/>
    <col min="2" max="2" width="14.42578125" style="1" bestFit="1" customWidth="1"/>
    <col min="3" max="3" width="8.42578125" style="1" customWidth="1"/>
    <col min="4" max="4" width="9.140625" style="26" bestFit="1" customWidth="1"/>
    <col min="5" max="5" width="11.7109375" style="26" bestFit="1" customWidth="1"/>
    <col min="6" max="6" width="12.7109375" style="26" bestFit="1" customWidth="1"/>
    <col min="7" max="7" width="12.28515625" style="26" customWidth="1"/>
    <col min="8" max="8" width="15.7109375" style="26" customWidth="1"/>
    <col min="9" max="9" width="9.42578125" style="26" bestFit="1" customWidth="1"/>
    <col min="10" max="10" width="8.140625" style="26" bestFit="1" customWidth="1"/>
    <col min="11" max="11" width="12" style="26" customWidth="1"/>
    <col min="12" max="12" width="7.28515625" style="26" customWidth="1"/>
    <col min="13" max="14" width="7.42578125" style="26" customWidth="1"/>
    <col min="15" max="15" width="7.140625" style="26" customWidth="1"/>
    <col min="16" max="16" width="9.7109375" style="26" customWidth="1"/>
    <col min="17" max="18" width="8.140625" style="26" bestFit="1" customWidth="1"/>
    <col min="19" max="24" width="11.42578125" style="26" customWidth="1"/>
    <col min="25" max="16384" width="11.42578125" style="1"/>
  </cols>
  <sheetData>
    <row r="1" spans="1:24" x14ac:dyDescent="0.2">
      <c r="A1" s="1" t="s">
        <v>0</v>
      </c>
    </row>
    <row r="2" spans="1:24" x14ac:dyDescent="0.2">
      <c r="A2" s="25"/>
      <c r="G2" s="26" t="s">
        <v>1</v>
      </c>
    </row>
    <row r="3" spans="1:24" s="18" customFormat="1" ht="11.25" x14ac:dyDescent="0.2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8" customFormat="1" x14ac:dyDescent="0.2">
      <c r="D4" s="19"/>
      <c r="E4" s="19"/>
      <c r="F4" s="37">
        <v>424375.45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6" spans="1:24" x14ac:dyDescent="0.2">
      <c r="A6" s="2" t="s">
        <v>18</v>
      </c>
      <c r="B6" s="3"/>
      <c r="C6" s="3"/>
      <c r="D6" s="13"/>
      <c r="E6" s="4">
        <f>F4</f>
        <v>424375.45</v>
      </c>
    </row>
    <row r="7" spans="1:24" x14ac:dyDescent="0.2">
      <c r="A7" s="5"/>
      <c r="B7" s="6">
        <v>28142.02</v>
      </c>
      <c r="C7" s="6">
        <v>0.3</v>
      </c>
      <c r="D7" s="7">
        <f>IF(E$6&lt;A8,(E$6-B6)*C7,(B7-A7)*C7)</f>
        <v>8442.6059999999998</v>
      </c>
      <c r="E7" s="8">
        <f>D7</f>
        <v>8442.6059999999998</v>
      </c>
    </row>
    <row r="8" spans="1:24" x14ac:dyDescent="0.2">
      <c r="A8" s="5">
        <v>28142.03</v>
      </c>
      <c r="B8" s="6">
        <v>55580.480000000003</v>
      </c>
      <c r="C8" s="6">
        <v>0.25</v>
      </c>
      <c r="D8" s="7">
        <f t="shared" ref="D8:D15" si="0">IF(E$6&lt;A9,(E$6-B7)*C8,(B8-A8)*C8)</f>
        <v>6859.6125000000011</v>
      </c>
      <c r="E8" s="41">
        <f>IF((E$6-B7)&lt;0,0,D8)</f>
        <v>6859.6125000000011</v>
      </c>
    </row>
    <row r="9" spans="1:24" x14ac:dyDescent="0.2">
      <c r="A9" s="5">
        <v>55580.49</v>
      </c>
      <c r="B9" s="6">
        <v>76686.98</v>
      </c>
      <c r="C9" s="6">
        <v>0.12</v>
      </c>
      <c r="D9" s="7">
        <f t="shared" si="0"/>
        <v>2532.7787999999996</v>
      </c>
      <c r="E9" s="41">
        <f t="shared" ref="E9:E16" si="1">IF((E$6-B8)&lt;0,0,D9)</f>
        <v>2532.7787999999996</v>
      </c>
    </row>
    <row r="10" spans="1:24" x14ac:dyDescent="0.2">
      <c r="A10" s="5">
        <v>76686.990000000005</v>
      </c>
      <c r="B10" s="6">
        <v>135785.19</v>
      </c>
      <c r="C10" s="6">
        <v>0.1</v>
      </c>
      <c r="D10" s="7">
        <f t="shared" si="0"/>
        <v>5909.82</v>
      </c>
      <c r="E10" s="41">
        <f t="shared" si="1"/>
        <v>5909.82</v>
      </c>
    </row>
    <row r="11" spans="1:24" x14ac:dyDescent="0.2">
      <c r="A11" s="5">
        <v>135785.20000000001</v>
      </c>
      <c r="B11" s="6">
        <v>334889.90999999997</v>
      </c>
      <c r="C11" s="6">
        <v>0.06</v>
      </c>
      <c r="D11" s="7">
        <f t="shared" si="0"/>
        <v>11946.282599999997</v>
      </c>
      <c r="E11" s="41">
        <f t="shared" si="1"/>
        <v>11946.282599999997</v>
      </c>
    </row>
    <row r="12" spans="1:24" x14ac:dyDescent="0.2">
      <c r="A12" s="5">
        <v>334889.92</v>
      </c>
      <c r="B12" s="6">
        <v>1011705.21</v>
      </c>
      <c r="C12" s="6">
        <v>0.05</v>
      </c>
      <c r="D12" s="7">
        <f t="shared" si="0"/>
        <v>4474.2770000000019</v>
      </c>
      <c r="E12" s="41">
        <f t="shared" si="1"/>
        <v>4474.2770000000019</v>
      </c>
    </row>
    <row r="13" spans="1:24" x14ac:dyDescent="0.2">
      <c r="A13" s="6">
        <v>1011705.22</v>
      </c>
      <c r="B13" s="6">
        <v>2023410.42</v>
      </c>
      <c r="C13" s="6">
        <v>0.03</v>
      </c>
      <c r="D13" s="7">
        <f t="shared" si="0"/>
        <v>-17619.892800000001</v>
      </c>
      <c r="E13" s="41">
        <f t="shared" si="1"/>
        <v>0</v>
      </c>
    </row>
    <row r="14" spans="1:24" x14ac:dyDescent="0.2">
      <c r="A14" s="6">
        <v>2023410.42</v>
      </c>
      <c r="B14" s="6">
        <v>3348899.01</v>
      </c>
      <c r="C14" s="6">
        <v>0.02</v>
      </c>
      <c r="D14" s="7">
        <f t="shared" si="0"/>
        <v>-31980.699400000001</v>
      </c>
      <c r="E14" s="41">
        <f t="shared" si="1"/>
        <v>0</v>
      </c>
    </row>
    <row r="15" spans="1:24" x14ac:dyDescent="0.2">
      <c r="A15" s="6">
        <v>3348899.01</v>
      </c>
      <c r="B15" s="6">
        <f>E6</f>
        <v>424375.45</v>
      </c>
      <c r="C15" s="6">
        <v>0.01</v>
      </c>
      <c r="D15" s="7">
        <f t="shared" si="0"/>
        <v>-29245.235599999996</v>
      </c>
      <c r="E15" s="41">
        <f t="shared" si="1"/>
        <v>0</v>
      </c>
    </row>
    <row r="16" spans="1:24" x14ac:dyDescent="0.2">
      <c r="A16" s="9"/>
      <c r="B16" s="7"/>
      <c r="C16" s="6"/>
      <c r="D16" s="7"/>
      <c r="E16" s="41">
        <f t="shared" si="1"/>
        <v>0</v>
      </c>
    </row>
    <row r="17" spans="1:5" x14ac:dyDescent="0.2">
      <c r="A17" s="9" t="s">
        <v>19</v>
      </c>
      <c r="B17" s="7"/>
      <c r="C17" s="6"/>
      <c r="D17" s="6"/>
      <c r="E17" s="8"/>
    </row>
    <row r="18" spans="1:5" x14ac:dyDescent="0.2">
      <c r="A18" s="15"/>
      <c r="C18" s="16"/>
      <c r="D18" s="6"/>
      <c r="E18" s="8">
        <f>D18*C18</f>
        <v>0</v>
      </c>
    </row>
    <row r="19" spans="1:5" x14ac:dyDescent="0.2">
      <c r="A19" s="15"/>
      <c r="C19" s="16"/>
      <c r="D19" s="6"/>
      <c r="E19" s="8">
        <f>D19*C19</f>
        <v>0</v>
      </c>
    </row>
    <row r="20" spans="1:5" x14ac:dyDescent="0.2">
      <c r="A20" s="9"/>
      <c r="C20" s="16"/>
      <c r="D20" s="6"/>
      <c r="E20" s="8">
        <f>D20*C20</f>
        <v>0</v>
      </c>
    </row>
    <row r="21" spans="1:5" x14ac:dyDescent="0.2">
      <c r="A21" s="7"/>
      <c r="C21" s="11"/>
      <c r="D21" s="6"/>
      <c r="E21" s="8">
        <f>D21*C21</f>
        <v>0</v>
      </c>
    </row>
    <row r="22" spans="1:5" x14ac:dyDescent="0.2">
      <c r="A22" s="7"/>
      <c r="C22" s="17"/>
      <c r="D22" s="6"/>
      <c r="E22" s="8">
        <f>D22*C22</f>
        <v>0</v>
      </c>
    </row>
    <row r="23" spans="1:5" ht="13.5" thickBot="1" x14ac:dyDescent="0.25">
      <c r="A23" s="9"/>
      <c r="B23" s="7"/>
      <c r="C23" s="7"/>
      <c r="D23" s="6"/>
      <c r="E23" s="8"/>
    </row>
    <row r="24" spans="1:5" ht="13.5" thickBot="1" x14ac:dyDescent="0.25">
      <c r="A24" s="10"/>
      <c r="B24" s="10"/>
      <c r="C24" s="10"/>
      <c r="D24" s="12"/>
      <c r="E24" s="27">
        <f>SUM(E7:E16)</f>
        <v>40165.376899999996</v>
      </c>
    </row>
    <row r="26" spans="1:5" x14ac:dyDescent="0.2">
      <c r="A26" s="40" t="s">
        <v>20</v>
      </c>
    </row>
    <row r="27" spans="1:5" x14ac:dyDescent="0.2">
      <c r="A27" s="5"/>
      <c r="B27" s="6">
        <v>28142.02</v>
      </c>
      <c r="C27" s="39">
        <v>0.1</v>
      </c>
    </row>
    <row r="28" spans="1:5" x14ac:dyDescent="0.2">
      <c r="A28" s="5">
        <v>28142.03</v>
      </c>
      <c r="B28" s="6">
        <v>55580.480000000003</v>
      </c>
      <c r="C28" s="39">
        <v>4.4999999999999998E-2</v>
      </c>
    </row>
    <row r="29" spans="1:5" x14ac:dyDescent="0.2">
      <c r="A29" s="5">
        <v>55580.49</v>
      </c>
      <c r="B29" s="6">
        <v>76686.98</v>
      </c>
      <c r="C29" s="39">
        <v>0.03</v>
      </c>
    </row>
    <row r="30" spans="1:5" x14ac:dyDescent="0.2">
      <c r="A30" s="5">
        <v>76686.990000000005</v>
      </c>
      <c r="B30" s="6">
        <v>135785.19</v>
      </c>
      <c r="C30" s="39">
        <v>0.02</v>
      </c>
    </row>
    <row r="31" spans="1:5" x14ac:dyDescent="0.2">
      <c r="A31" s="5">
        <v>135785.20000000001</v>
      </c>
      <c r="B31" s="6">
        <v>334889.90999999997</v>
      </c>
      <c r="C31" s="39">
        <v>0.01</v>
      </c>
    </row>
    <row r="32" spans="1:5" x14ac:dyDescent="0.2">
      <c r="A32" s="5">
        <v>334889.92</v>
      </c>
      <c r="B32" s="6">
        <v>1011705.21</v>
      </c>
      <c r="C32" s="39">
        <v>7.4999999999999997E-3</v>
      </c>
    </row>
    <row r="33" spans="1:3" x14ac:dyDescent="0.2">
      <c r="A33" s="6">
        <v>1011705.22</v>
      </c>
      <c r="B33" s="6">
        <v>2023410.42</v>
      </c>
      <c r="C33" s="39">
        <v>5.0000000000000001E-3</v>
      </c>
    </row>
    <row r="34" spans="1:3" x14ac:dyDescent="0.2">
      <c r="A34" s="6">
        <v>2023410.42</v>
      </c>
      <c r="B34" s="6">
        <v>3348899.01</v>
      </c>
      <c r="C34" s="39">
        <v>5.0000000000000001E-3</v>
      </c>
    </row>
    <row r="35" spans="1:3" x14ac:dyDescent="0.2">
      <c r="C35" s="38"/>
    </row>
  </sheetData>
  <phoneticPr fontId="0" type="noConversion"/>
  <pageMargins left="0.75" right="0.75" top="1" bottom="1" header="0.5" footer="0.5"/>
  <pageSetup paperSize="9" scale="8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J13"/>
  <sheetViews>
    <sheetView workbookViewId="0">
      <selection activeCell="H11" sqref="H11"/>
    </sheetView>
  </sheetViews>
  <sheetFormatPr defaultColWidth="8.85546875" defaultRowHeight="12.75" x14ac:dyDescent="0.2"/>
  <cols>
    <col min="1" max="1" width="10" bestFit="1" customWidth="1"/>
    <col min="2" max="2" width="11.7109375" style="14" bestFit="1" customWidth="1"/>
    <col min="3" max="3" width="9.42578125" style="14" bestFit="1" customWidth="1"/>
    <col min="4" max="4" width="12.42578125" customWidth="1"/>
    <col min="5" max="5" width="10.85546875" bestFit="1" customWidth="1"/>
    <col min="6" max="6" width="11.7109375" bestFit="1" customWidth="1"/>
    <col min="7" max="7" width="10.140625" style="14" bestFit="1" customWidth="1"/>
    <col min="10" max="10" width="11.7109375" bestFit="1" customWidth="1"/>
  </cols>
  <sheetData>
    <row r="1" spans="1:10" x14ac:dyDescent="0.2">
      <c r="A1" t="s">
        <v>3</v>
      </c>
    </row>
    <row r="2" spans="1:10" x14ac:dyDescent="0.2">
      <c r="G2" s="26" t="s">
        <v>1</v>
      </c>
    </row>
    <row r="4" spans="1:10" x14ac:dyDescent="0.2">
      <c r="F4" s="14">
        <v>4000000</v>
      </c>
    </row>
    <row r="5" spans="1:10" x14ac:dyDescent="0.2">
      <c r="A5" s="2" t="s">
        <v>18</v>
      </c>
      <c r="B5" s="3"/>
      <c r="C5" s="3"/>
      <c r="D5" s="13"/>
      <c r="E5" s="22">
        <f>F4</f>
        <v>4000000</v>
      </c>
      <c r="I5" s="14"/>
      <c r="J5" s="14"/>
    </row>
    <row r="6" spans="1:10" x14ac:dyDescent="0.2">
      <c r="A6" s="5"/>
      <c r="B6" s="6">
        <v>351775.11</v>
      </c>
      <c r="C6" s="21">
        <v>0.05</v>
      </c>
      <c r="D6" s="6">
        <f>IF(F$4&lt;A7,(F$4-B5)*C6,(B6-A6)*C6)</f>
        <v>17588.755499999999</v>
      </c>
      <c r="E6" s="8">
        <f>D6</f>
        <v>17588.755499999999</v>
      </c>
      <c r="I6" s="14"/>
      <c r="J6" s="14"/>
    </row>
    <row r="7" spans="1:10" x14ac:dyDescent="0.2">
      <c r="A7" s="6">
        <v>351775.12</v>
      </c>
      <c r="B7" s="6">
        <v>1758877.53</v>
      </c>
      <c r="C7" s="21">
        <v>0.03</v>
      </c>
      <c r="D7" s="6">
        <f t="shared" ref="D7:D9" si="0">IF(F$4&lt;A8,(F$4-B6)*C7,(B7-A7)*C7)</f>
        <v>42213.0723</v>
      </c>
      <c r="E7" s="8">
        <f t="shared" ref="E7:E9" si="1">D7</f>
        <v>42213.0723</v>
      </c>
    </row>
    <row r="8" spans="1:10" x14ac:dyDescent="0.2">
      <c r="A8" s="6">
        <v>1758877.54</v>
      </c>
      <c r="B8" s="6">
        <v>3517751.08</v>
      </c>
      <c r="C8" s="21">
        <v>0.02</v>
      </c>
      <c r="D8" s="6">
        <f t="shared" si="0"/>
        <v>35177.470800000003</v>
      </c>
      <c r="E8" s="8">
        <f t="shared" si="1"/>
        <v>35177.470800000003</v>
      </c>
    </row>
    <row r="9" spans="1:10" x14ac:dyDescent="0.2">
      <c r="A9" s="6">
        <v>3517751.09</v>
      </c>
      <c r="B9" s="6">
        <f>E5</f>
        <v>4000000</v>
      </c>
      <c r="C9" s="21">
        <v>0.01</v>
      </c>
      <c r="D9" s="6">
        <f t="shared" si="0"/>
        <v>4822.4891000000016</v>
      </c>
      <c r="E9" s="8">
        <f t="shared" si="1"/>
        <v>4822.4891000000016</v>
      </c>
    </row>
    <row r="10" spans="1:10" x14ac:dyDescent="0.2">
      <c r="A10" s="5"/>
      <c r="B10" s="6"/>
      <c r="C10" s="21"/>
      <c r="D10" s="6"/>
      <c r="E10" s="8"/>
    </row>
    <row r="11" spans="1:10" x14ac:dyDescent="0.2">
      <c r="A11" s="5"/>
      <c r="B11" s="6"/>
      <c r="C11" s="21" t="s">
        <v>2</v>
      </c>
      <c r="D11" s="6"/>
      <c r="E11" s="28">
        <f>SUM(E6:E10)</f>
        <v>99801.787700000015</v>
      </c>
    </row>
    <row r="12" spans="1:10" x14ac:dyDescent="0.2">
      <c r="A12" s="5"/>
      <c r="B12" s="6"/>
      <c r="C12" s="21"/>
      <c r="D12" s="6"/>
      <c r="E12" s="8"/>
    </row>
    <row r="13" spans="1:10" x14ac:dyDescent="0.2">
      <c r="A13" s="10"/>
      <c r="B13" s="12"/>
      <c r="C13" s="23"/>
      <c r="D13" s="12"/>
      <c r="E13" s="24"/>
    </row>
  </sheetData>
  <phoneticPr fontId="0" type="noConversion"/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O30"/>
  <sheetViews>
    <sheetView workbookViewId="0">
      <selection activeCell="E12" sqref="E12"/>
    </sheetView>
  </sheetViews>
  <sheetFormatPr defaultColWidth="11.42578125" defaultRowHeight="12.75" x14ac:dyDescent="0.2"/>
  <cols>
    <col min="1" max="1" width="34" style="14" bestFit="1" customWidth="1"/>
    <col min="2" max="13" width="11.42578125" style="14"/>
    <col min="14" max="14" width="34" style="14" bestFit="1" customWidth="1"/>
    <col min="15" max="15" width="11.5703125" style="14" bestFit="1" customWidth="1"/>
    <col min="16" max="16384" width="11.42578125" style="14"/>
  </cols>
  <sheetData>
    <row r="1" spans="1:4" x14ac:dyDescent="0.2">
      <c r="A1" s="14" t="s">
        <v>4</v>
      </c>
      <c r="B1" s="14">
        <v>280000</v>
      </c>
    </row>
    <row r="2" spans="1:4" x14ac:dyDescent="0.2">
      <c r="A2" s="14" t="s">
        <v>9</v>
      </c>
      <c r="B2" s="14">
        <v>14000</v>
      </c>
    </row>
    <row r="4" spans="1:4" x14ac:dyDescent="0.2">
      <c r="A4" s="14" t="s">
        <v>12</v>
      </c>
    </row>
    <row r="5" spans="1:4" x14ac:dyDescent="0.2">
      <c r="A5" s="14" t="s">
        <v>10</v>
      </c>
    </row>
    <row r="6" spans="1:4" x14ac:dyDescent="0.2">
      <c r="A6" s="14" t="s">
        <v>11</v>
      </c>
      <c r="B6" s="14">
        <v>9822.25</v>
      </c>
    </row>
    <row r="8" spans="1:4" x14ac:dyDescent="0.2">
      <c r="A8" s="14" t="s">
        <v>13</v>
      </c>
      <c r="B8" s="14">
        <f>B2-B6</f>
        <v>4177.75</v>
      </c>
    </row>
    <row r="11" spans="1:4" x14ac:dyDescent="0.2">
      <c r="A11" s="14" t="s">
        <v>5</v>
      </c>
    </row>
    <row r="12" spans="1:4" x14ac:dyDescent="0.2">
      <c r="A12" s="14" t="s">
        <v>6</v>
      </c>
      <c r="B12" s="14">
        <v>83554.94</v>
      </c>
    </row>
    <row r="13" spans="1:4" x14ac:dyDescent="0.2">
      <c r="A13" s="30" t="s">
        <v>15</v>
      </c>
      <c r="B13" s="29">
        <f>131404.72-B12</f>
        <v>47849.78</v>
      </c>
    </row>
    <row r="14" spans="1:4" x14ac:dyDescent="0.2">
      <c r="A14" s="14" t="s">
        <v>7</v>
      </c>
      <c r="B14" s="14">
        <f>SUM(B12:B13)</f>
        <v>131404.72</v>
      </c>
    </row>
    <row r="15" spans="1:4" x14ac:dyDescent="0.2">
      <c r="D15" s="36">
        <v>1005.07</v>
      </c>
    </row>
    <row r="16" spans="1:4" x14ac:dyDescent="0.2">
      <c r="A16" s="30" t="s">
        <v>16</v>
      </c>
      <c r="B16" s="14">
        <v>17707.18</v>
      </c>
    </row>
    <row r="17" spans="1:15" x14ac:dyDescent="0.2">
      <c r="A17" s="14" t="s">
        <v>8</v>
      </c>
      <c r="B17" s="29">
        <v>-4177.75</v>
      </c>
    </row>
    <row r="18" spans="1:15" x14ac:dyDescent="0.2">
      <c r="A18" s="30" t="s">
        <v>14</v>
      </c>
      <c r="B18" s="20">
        <f>SUM(B16:B17)</f>
        <v>13529.43</v>
      </c>
      <c r="N18" s="31"/>
      <c r="O18" s="32"/>
    </row>
    <row r="19" spans="1:15" x14ac:dyDescent="0.2">
      <c r="A19" s="30" t="s">
        <v>17</v>
      </c>
      <c r="B19" s="14">
        <f>B2-B8</f>
        <v>9822.25</v>
      </c>
      <c r="N19" s="31"/>
      <c r="O19" s="32"/>
    </row>
    <row r="20" spans="1:15" x14ac:dyDescent="0.2">
      <c r="N20" s="42"/>
      <c r="O20" s="42"/>
    </row>
    <row r="21" spans="1:15" x14ac:dyDescent="0.2">
      <c r="N21" s="42"/>
      <c r="O21" s="42"/>
    </row>
    <row r="22" spans="1:15" x14ac:dyDescent="0.2">
      <c r="N22" s="31"/>
      <c r="O22" s="32"/>
    </row>
    <row r="23" spans="1:15" x14ac:dyDescent="0.2">
      <c r="N23" s="31"/>
      <c r="O23" s="32"/>
    </row>
    <row r="24" spans="1:15" x14ac:dyDescent="0.2">
      <c r="N24" s="31"/>
      <c r="O24" s="33"/>
    </row>
    <row r="25" spans="1:15" x14ac:dyDescent="0.2">
      <c r="N25" s="31"/>
      <c r="O25" s="32"/>
    </row>
    <row r="26" spans="1:15" x14ac:dyDescent="0.2">
      <c r="N26" s="31"/>
      <c r="O26" s="34"/>
    </row>
    <row r="27" spans="1:15" x14ac:dyDescent="0.2">
      <c r="N27" s="31"/>
      <c r="O27" s="32"/>
    </row>
    <row r="28" spans="1:15" x14ac:dyDescent="0.2">
      <c r="N28" s="31"/>
      <c r="O28" s="32"/>
    </row>
    <row r="29" spans="1:15" x14ac:dyDescent="0.2">
      <c r="N29" s="31"/>
      <c r="O29" s="34"/>
    </row>
    <row r="30" spans="1:15" x14ac:dyDescent="0.2">
      <c r="N30" s="31"/>
      <c r="O30" s="35"/>
    </row>
  </sheetData>
  <mergeCells count="2">
    <mergeCell ref="N20:O20"/>
    <mergeCell ref="N21:O21"/>
  </mergeCells>
  <pageMargins left="0.75" right="0.75" top="1" bottom="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roerend</vt:lpstr>
      <vt:lpstr>onroerend</vt:lpstr>
      <vt:lpstr>Blad1</vt:lpstr>
      <vt:lpstr>roerend!Afdrukbereik</vt:lpstr>
    </vt:vector>
  </TitlesOfParts>
  <Company>Advocaat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Annemie Moens</dc:creator>
  <cp:lastModifiedBy>Benjamin</cp:lastModifiedBy>
  <cp:lastPrinted>2011-01-20T17:26:36Z</cp:lastPrinted>
  <dcterms:created xsi:type="dcterms:W3CDTF">2005-10-24T12:57:44Z</dcterms:created>
  <dcterms:modified xsi:type="dcterms:W3CDTF">2018-05-03T14:24:54Z</dcterms:modified>
</cp:coreProperties>
</file>