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24226"/>
  <mc:AlternateContent xmlns:mc="http://schemas.openxmlformats.org/markup-compatibility/2006">
    <mc:Choice Requires="x15">
      <x15ac:absPath xmlns:x15ac="http://schemas.microsoft.com/office/spreadsheetml/2010/11/ac" url="https://d.docs.live.net/0d2813e55a14a8e7/WEBSITE PROMANDATO/curatoren/"/>
    </mc:Choice>
  </mc:AlternateContent>
  <xr:revisionPtr revIDLastSave="0" documentId="8_{E1FDFF64-F478-4DC4-BF79-034926926837}" xr6:coauthVersionLast="43" xr6:coauthVersionMax="43" xr10:uidLastSave="{00000000-0000-0000-0000-000000000000}"/>
  <bookViews>
    <workbookView xWindow="-120" yWindow="-120" windowWidth="29040" windowHeight="15840" tabRatio="966" xr2:uid="{00000000-000D-0000-FFFF-FFFF00000000}"/>
  </bookViews>
  <sheets>
    <sheet name="RECHTBANK" sheetId="15" r:id="rId1"/>
    <sheet name="CURATOR" sheetId="2" r:id="rId2"/>
    <sheet name="CURATOR2 ACTIEF" sheetId="22" r:id="rId3"/>
    <sheet name="CURATOR2 PASSIEF" sheetId="23" r:id="rId4"/>
    <sheet name=" NB(72)" sheetId="4" r:id="rId5"/>
    <sheet name="NB (77)" sheetId="24" r:id="rId6"/>
    <sheet name="Saldibalans -" sheetId="11" r:id="rId7"/>
    <sheet name="Saldibalans +" sheetId="12" r:id="rId8"/>
    <sheet name="Aangifteformulier" sheetId="14" r:id="rId9"/>
    <sheet name="HV" sheetId="6" r:id="rId10"/>
    <sheet name="Rek.-Cour." sheetId="7" r:id="rId11"/>
    <sheet name="INV -" sheetId="8" r:id="rId12"/>
    <sheet name="INV +" sheetId="9" r:id="rId13"/>
    <sheet name="Ereloon ROEREND " sheetId="20" r:id="rId14"/>
    <sheet name="Ereloon ONROEREND" sheetId="21" r:id="rId15"/>
    <sheet name="FINANCIEEL" sheetId="18" r:id="rId16"/>
    <sheet name="contrboek" sheetId="19" r:id="rId17"/>
  </sheets>
  <definedNames>
    <definedName name="_Hlk511117612" localSheetId="0">RECHTBANK!$G$17</definedName>
    <definedName name="Print_Area" localSheetId="1">CURATOR!$C$1:$P$76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9" i="2" l="1"/>
  <c r="E81" i="2"/>
  <c r="E82" i="2"/>
  <c r="E83" i="2"/>
  <c r="E84" i="2"/>
  <c r="E87" i="2"/>
  <c r="E88" i="2"/>
  <c r="E89" i="2"/>
  <c r="E90" i="2"/>
  <c r="E91" i="2"/>
  <c r="E92" i="2"/>
  <c r="E93" i="2"/>
  <c r="E94" i="2"/>
  <c r="E95" i="2"/>
  <c r="E96" i="2"/>
  <c r="E97" i="2"/>
  <c r="E99" i="2"/>
  <c r="E101" i="2"/>
  <c r="E102" i="2"/>
  <c r="E103" i="2"/>
  <c r="E105" i="2"/>
  <c r="E106" i="2"/>
  <c r="E107" i="2"/>
  <c r="E108" i="2"/>
  <c r="E111" i="2"/>
  <c r="E110" i="2"/>
  <c r="E109" i="2"/>
  <c r="E112" i="2"/>
  <c r="E113" i="2"/>
  <c r="E114" i="2"/>
  <c r="E115" i="2"/>
  <c r="E116" i="2"/>
  <c r="E117" i="2"/>
  <c r="E118" i="2"/>
  <c r="E119" i="2"/>
  <c r="E120" i="2"/>
  <c r="E121" i="2"/>
  <c r="E122" i="2"/>
  <c r="E123" i="2"/>
  <c r="E124" i="2"/>
  <c r="E125" i="2"/>
  <c r="E127" i="2"/>
  <c r="B2" i="9" l="1"/>
  <c r="B2" i="8"/>
  <c r="B2" i="7"/>
  <c r="B2" i="6"/>
  <c r="B2" i="14"/>
  <c r="B2" i="12"/>
  <c r="B2" i="11"/>
  <c r="B2" i="22"/>
  <c r="B2" i="15"/>
  <c r="B2" i="2"/>
  <c r="E23" i="23" l="1"/>
  <c r="E24" i="23"/>
  <c r="E70" i="22"/>
  <c r="E69" i="22"/>
  <c r="E67" i="22"/>
  <c r="E55" i="22"/>
  <c r="E56" i="22"/>
  <c r="E57" i="22"/>
  <c r="E58" i="22"/>
  <c r="E59" i="22"/>
  <c r="E49" i="22"/>
  <c r="E50" i="22"/>
  <c r="E38" i="22"/>
  <c r="E39" i="22"/>
  <c r="E35" i="22"/>
  <c r="E25" i="22"/>
  <c r="E26" i="22"/>
  <c r="E16" i="2" l="1"/>
  <c r="E16" i="22" l="1"/>
  <c r="E15" i="23"/>
  <c r="E67" i="23"/>
  <c r="E65" i="23"/>
  <c r="E63" i="23"/>
  <c r="E62" i="23"/>
  <c r="E61" i="23"/>
  <c r="E60" i="23"/>
  <c r="E59" i="23"/>
  <c r="E58" i="23"/>
  <c r="E57" i="23"/>
  <c r="E56" i="23"/>
  <c r="E55" i="23"/>
  <c r="E54" i="23"/>
  <c r="E53" i="23"/>
  <c r="E52" i="23"/>
  <c r="E51" i="23"/>
  <c r="E50" i="23"/>
  <c r="E49" i="23"/>
  <c r="E48" i="23"/>
  <c r="E47" i="23"/>
  <c r="E46" i="23"/>
  <c r="E45" i="23"/>
  <c r="E44" i="23"/>
  <c r="E43" i="23"/>
  <c r="E41" i="23"/>
  <c r="E40" i="23"/>
  <c r="E39" i="23"/>
  <c r="E37" i="23"/>
  <c r="E35" i="23"/>
  <c r="E34" i="23"/>
  <c r="E33" i="23"/>
  <c r="E32" i="23"/>
  <c r="E31" i="23"/>
  <c r="E30" i="23"/>
  <c r="E29" i="23"/>
  <c r="E28" i="23"/>
  <c r="E27" i="23"/>
  <c r="E26" i="23"/>
  <c r="E25" i="23"/>
  <c r="E22" i="23"/>
  <c r="E21" i="23"/>
  <c r="E20" i="23"/>
  <c r="E19" i="23"/>
  <c r="E75" i="2"/>
  <c r="E75" i="22" s="1"/>
  <c r="E72" i="2"/>
  <c r="E72" i="22" s="1"/>
  <c r="E66" i="2"/>
  <c r="E66" i="22" s="1"/>
  <c r="E64" i="2"/>
  <c r="E64" i="22" s="1"/>
  <c r="E54" i="2"/>
  <c r="E54" i="22" s="1"/>
  <c r="E53" i="2"/>
  <c r="E53" i="22" s="1"/>
  <c r="E52" i="2"/>
  <c r="E52" i="22" s="1"/>
  <c r="E48" i="2"/>
  <c r="E48" i="22" s="1"/>
  <c r="E47" i="2"/>
  <c r="E47" i="22" s="1"/>
  <c r="E45" i="2"/>
  <c r="E45" i="22" s="1"/>
  <c r="E44" i="2"/>
  <c r="E44" i="22" s="1"/>
  <c r="E43" i="2"/>
  <c r="E43" i="22" s="1"/>
  <c r="E41" i="2"/>
  <c r="E41" i="22" s="1"/>
  <c r="E37" i="2"/>
  <c r="E37" i="22" s="1"/>
  <c r="E34" i="2"/>
  <c r="E34" i="22" s="1"/>
  <c r="E33" i="2"/>
  <c r="E33" i="22" s="1"/>
  <c r="E32" i="2"/>
  <c r="E32" i="22" s="1"/>
  <c r="E31" i="2"/>
  <c r="E31" i="22" s="1"/>
  <c r="E30" i="2"/>
  <c r="E30" i="22" s="1"/>
  <c r="E29" i="2"/>
  <c r="E29" i="22" s="1"/>
  <c r="E28" i="2"/>
  <c r="E28" i="22" s="1"/>
  <c r="E24" i="2"/>
  <c r="E24" i="22" s="1"/>
  <c r="E22" i="2"/>
  <c r="E22" i="22" s="1"/>
  <c r="E20" i="2"/>
  <c r="E20" i="22" s="1"/>
  <c r="B2" i="23" l="1"/>
  <c r="C12" i="22" l="1"/>
  <c r="C11" i="22"/>
  <c r="C10" i="22"/>
  <c r="C9" i="22"/>
  <c r="C8" i="22"/>
  <c r="C7" i="22"/>
  <c r="C6" i="22"/>
  <c r="C5" i="22"/>
  <c r="C4" i="22"/>
  <c r="C3" i="22"/>
  <c r="K16" i="22"/>
  <c r="J16" i="22"/>
  <c r="I16" i="22"/>
  <c r="H16" i="22"/>
  <c r="K15" i="23"/>
  <c r="J15" i="23"/>
  <c r="I15" i="23"/>
  <c r="H15" i="23"/>
  <c r="L19" i="23"/>
  <c r="L20" i="23"/>
  <c r="L21" i="23"/>
  <c r="L22" i="23"/>
  <c r="L23" i="23"/>
  <c r="L24" i="23"/>
  <c r="L25" i="23"/>
  <c r="L26" i="23"/>
  <c r="L27" i="23"/>
  <c r="L28" i="23"/>
  <c r="L29" i="23"/>
  <c r="L30" i="23"/>
  <c r="L31" i="23"/>
  <c r="L32" i="23"/>
  <c r="L33" i="23"/>
  <c r="L34" i="23"/>
  <c r="L35" i="23"/>
  <c r="L36" i="23"/>
  <c r="L37" i="23"/>
  <c r="L38" i="23"/>
  <c r="L39" i="23"/>
  <c r="L40" i="23"/>
  <c r="L41" i="23"/>
  <c r="L42" i="23"/>
  <c r="L43" i="23"/>
  <c r="L44" i="23"/>
  <c r="L45" i="23"/>
  <c r="L46" i="23"/>
  <c r="L47" i="23"/>
  <c r="L48" i="23"/>
  <c r="L49" i="23"/>
  <c r="L50" i="23"/>
  <c r="L51" i="23"/>
  <c r="L52" i="23"/>
  <c r="L53" i="23"/>
  <c r="L54" i="23"/>
  <c r="L55" i="23"/>
  <c r="L56" i="23"/>
  <c r="L57" i="23"/>
  <c r="L58" i="23"/>
  <c r="L59" i="23"/>
  <c r="L60" i="23"/>
  <c r="L61" i="23"/>
  <c r="L62" i="23"/>
  <c r="L63" i="23"/>
  <c r="L64" i="23"/>
  <c r="L65" i="23"/>
  <c r="L66" i="23"/>
  <c r="L67" i="23"/>
  <c r="L68" i="23"/>
  <c r="L18" i="23"/>
  <c r="G65" i="23"/>
  <c r="H65" i="23"/>
  <c r="I65" i="23"/>
  <c r="F65" i="23"/>
  <c r="I46" i="23"/>
  <c r="I47" i="23"/>
  <c r="I48" i="23"/>
  <c r="I49" i="23"/>
  <c r="I50" i="23"/>
  <c r="I52" i="23"/>
  <c r="I54" i="23"/>
  <c r="I55" i="23"/>
  <c r="I57" i="23"/>
  <c r="I58" i="23"/>
  <c r="I59" i="23"/>
  <c r="I61" i="23"/>
  <c r="I62" i="23"/>
  <c r="I63" i="23"/>
  <c r="H46" i="23"/>
  <c r="H47" i="23"/>
  <c r="H48" i="23"/>
  <c r="H49" i="23"/>
  <c r="H50" i="23"/>
  <c r="H52" i="23"/>
  <c r="H54" i="23"/>
  <c r="H55" i="23"/>
  <c r="H57" i="23"/>
  <c r="H58" i="23"/>
  <c r="H59" i="23"/>
  <c r="H61" i="23"/>
  <c r="H62" i="23"/>
  <c r="H63" i="23"/>
  <c r="G47" i="23"/>
  <c r="G48" i="23"/>
  <c r="G49" i="23"/>
  <c r="G52" i="23"/>
  <c r="G54" i="23"/>
  <c r="G55" i="23"/>
  <c r="G58" i="23"/>
  <c r="G59" i="23"/>
  <c r="G61" i="23"/>
  <c r="G62" i="23"/>
  <c r="G63" i="23"/>
  <c r="F46" i="23"/>
  <c r="F47" i="23"/>
  <c r="F48" i="23"/>
  <c r="F49" i="23"/>
  <c r="F50" i="23"/>
  <c r="F52" i="23"/>
  <c r="F54" i="23"/>
  <c r="F55" i="23"/>
  <c r="F57" i="23"/>
  <c r="F58" i="23"/>
  <c r="F59" i="23"/>
  <c r="F61" i="23"/>
  <c r="F62" i="23"/>
  <c r="F63" i="23"/>
  <c r="G41" i="23"/>
  <c r="H41" i="23"/>
  <c r="I41" i="23"/>
  <c r="G40" i="23"/>
  <c r="H40" i="23"/>
  <c r="I40" i="23"/>
  <c r="F40" i="23"/>
  <c r="F41" i="23"/>
  <c r="G37" i="23"/>
  <c r="H37" i="23"/>
  <c r="I37" i="23"/>
  <c r="F37" i="23"/>
  <c r="G35" i="23"/>
  <c r="H35" i="23"/>
  <c r="I35" i="23"/>
  <c r="G34" i="23"/>
  <c r="H34" i="23"/>
  <c r="I34" i="23"/>
  <c r="G33" i="23"/>
  <c r="H33" i="23"/>
  <c r="I33" i="23"/>
  <c r="G32" i="23"/>
  <c r="H32" i="23"/>
  <c r="I32" i="23"/>
  <c r="G31" i="23"/>
  <c r="H31" i="23"/>
  <c r="I31" i="23"/>
  <c r="G30" i="23"/>
  <c r="H30" i="23"/>
  <c r="I30" i="23"/>
  <c r="G28" i="23"/>
  <c r="H28" i="23"/>
  <c r="I28" i="23"/>
  <c r="G26" i="23"/>
  <c r="H26" i="23"/>
  <c r="I26" i="23"/>
  <c r="G25" i="23"/>
  <c r="H25" i="23"/>
  <c r="I25" i="23"/>
  <c r="G24" i="23"/>
  <c r="H24" i="23"/>
  <c r="I24" i="23"/>
  <c r="G23" i="23"/>
  <c r="H23" i="23"/>
  <c r="I23" i="23"/>
  <c r="G21" i="23"/>
  <c r="H21" i="23"/>
  <c r="I21" i="23"/>
  <c r="F21" i="23"/>
  <c r="F23" i="23"/>
  <c r="F24" i="23"/>
  <c r="F25" i="23"/>
  <c r="F26" i="23"/>
  <c r="F28" i="23"/>
  <c r="F30" i="23"/>
  <c r="F31" i="23"/>
  <c r="F32" i="23"/>
  <c r="F33" i="23"/>
  <c r="F34" i="23"/>
  <c r="F35" i="23"/>
  <c r="G19" i="23"/>
  <c r="F19" i="23"/>
  <c r="J49" i="2"/>
  <c r="K49" i="2" s="1"/>
  <c r="L19" i="22"/>
  <c r="L20" i="22"/>
  <c r="L21" i="22"/>
  <c r="L22" i="22"/>
  <c r="L23" i="22"/>
  <c r="L24" i="22"/>
  <c r="L25" i="22"/>
  <c r="L26" i="22"/>
  <c r="L27" i="22"/>
  <c r="L28" i="22"/>
  <c r="L29" i="22"/>
  <c r="L30" i="22"/>
  <c r="L31" i="22"/>
  <c r="L32" i="22"/>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G22" i="22"/>
  <c r="G32" i="22"/>
  <c r="G33" i="22"/>
  <c r="G34" i="22"/>
  <c r="G35" i="22"/>
  <c r="G39" i="22"/>
  <c r="G44" i="22"/>
  <c r="G45" i="22"/>
  <c r="G49" i="22"/>
  <c r="G50" i="22"/>
  <c r="G53" i="22"/>
  <c r="G56" i="22"/>
  <c r="G57" i="22"/>
  <c r="G58" i="22"/>
  <c r="G59" i="22"/>
  <c r="G64" i="22"/>
  <c r="G67" i="22"/>
  <c r="G69" i="22"/>
  <c r="G70" i="22"/>
  <c r="G72" i="22"/>
  <c r="H72" i="22"/>
  <c r="I72" i="22"/>
  <c r="F72" i="22"/>
  <c r="H70" i="22"/>
  <c r="I70" i="22"/>
  <c r="F70" i="22"/>
  <c r="H69" i="22"/>
  <c r="I69" i="22"/>
  <c r="J69" i="22"/>
  <c r="F69" i="22"/>
  <c r="H67" i="22"/>
  <c r="I67" i="22"/>
  <c r="F67" i="22"/>
  <c r="H64" i="22"/>
  <c r="I64" i="22"/>
  <c r="F64" i="22"/>
  <c r="H59" i="22"/>
  <c r="I59" i="22"/>
  <c r="H58" i="22"/>
  <c r="I58" i="22"/>
  <c r="H57" i="22"/>
  <c r="I57" i="22"/>
  <c r="H56" i="22"/>
  <c r="I56" i="22"/>
  <c r="I54" i="22"/>
  <c r="H53" i="22"/>
  <c r="I53" i="22"/>
  <c r="F53" i="22"/>
  <c r="F56" i="22"/>
  <c r="F57" i="22"/>
  <c r="F58" i="22"/>
  <c r="F59" i="22"/>
  <c r="H50" i="22"/>
  <c r="I50" i="22"/>
  <c r="H49" i="22"/>
  <c r="I49" i="22"/>
  <c r="J49" i="22"/>
  <c r="H48" i="22"/>
  <c r="I48" i="22"/>
  <c r="F48" i="22"/>
  <c r="F49" i="22"/>
  <c r="F50" i="22"/>
  <c r="H45" i="22"/>
  <c r="I45" i="22"/>
  <c r="H44" i="22"/>
  <c r="I44" i="22"/>
  <c r="F44" i="22"/>
  <c r="F45" i="22"/>
  <c r="H39" i="22"/>
  <c r="I39" i="22"/>
  <c r="H38" i="22"/>
  <c r="I38" i="22"/>
  <c r="F39" i="22"/>
  <c r="F38" i="22"/>
  <c r="H35" i="22"/>
  <c r="I35" i="22"/>
  <c r="H34" i="22"/>
  <c r="I34" i="22"/>
  <c r="F35" i="22"/>
  <c r="F34" i="22"/>
  <c r="H33" i="22"/>
  <c r="I33" i="22"/>
  <c r="H32" i="22"/>
  <c r="I32" i="22"/>
  <c r="H31" i="22"/>
  <c r="I31" i="22"/>
  <c r="H30" i="22"/>
  <c r="I30" i="22"/>
  <c r="H29" i="22"/>
  <c r="I29" i="22"/>
  <c r="H22" i="22"/>
  <c r="I22" i="22"/>
  <c r="F33" i="22"/>
  <c r="F32" i="22"/>
  <c r="F31" i="22"/>
  <c r="F30" i="22"/>
  <c r="F29" i="22"/>
  <c r="F22" i="22"/>
  <c r="Q52" i="23" l="1"/>
  <c r="I47" i="22"/>
  <c r="H47" i="22"/>
  <c r="J26" i="22"/>
  <c r="K26" i="22" s="1"/>
  <c r="J25" i="22"/>
  <c r="K25" i="22" s="1"/>
  <c r="J48" i="2" l="1"/>
  <c r="J48" i="22" s="1"/>
  <c r="J53" i="2"/>
  <c r="J53" i="22" s="1"/>
  <c r="F125" i="6" l="1"/>
  <c r="J54" i="2" l="1"/>
  <c r="J31" i="2"/>
  <c r="J31" i="22" s="1"/>
  <c r="J32" i="2"/>
  <c r="J32" i="22" s="1"/>
  <c r="J33" i="2"/>
  <c r="J33" i="22" s="1"/>
  <c r="J34" i="2"/>
  <c r="J34" i="22" s="1"/>
  <c r="J35" i="2"/>
  <c r="J35" i="22" s="1"/>
  <c r="J30" i="2"/>
  <c r="J30" i="22" s="1"/>
  <c r="J29" i="2"/>
  <c r="J29" i="22" s="1"/>
  <c r="K54" i="2" l="1"/>
  <c r="K54" i="22" s="1"/>
  <c r="J54" i="22"/>
  <c r="G115" i="2"/>
  <c r="G53" i="23" s="1"/>
  <c r="G119" i="2"/>
  <c r="G122" i="2"/>
  <c r="G60" i="23" s="1"/>
  <c r="G118" i="2" l="1"/>
  <c r="G56" i="23" s="1"/>
  <c r="G57" i="23"/>
  <c r="F16" i="2"/>
  <c r="K8" i="15"/>
  <c r="F16" i="22" l="1"/>
  <c r="F15" i="23"/>
  <c r="G18" i="15" l="1"/>
  <c r="E18" i="15"/>
  <c r="D125" i="6"/>
  <c r="G31" i="2"/>
  <c r="G31" i="22" s="1"/>
  <c r="G66" i="2" l="1"/>
  <c r="G66" i="22" s="1"/>
  <c r="G48" i="2"/>
  <c r="G48" i="22" s="1"/>
  <c r="G47" i="22" s="1"/>
  <c r="F20" i="15"/>
  <c r="G38" i="2"/>
  <c r="G38" i="22" s="1"/>
  <c r="G29" i="2"/>
  <c r="G29" i="22" s="1"/>
  <c r="G30" i="2"/>
  <c r="G30" i="22" s="1"/>
  <c r="G24" i="2"/>
  <c r="H24" i="22" s="1"/>
  <c r="H39" i="14"/>
  <c r="I37" i="2"/>
  <c r="I37" i="22" s="1"/>
  <c r="G112" i="2"/>
  <c r="G50" i="23" s="1"/>
  <c r="G108" i="2"/>
  <c r="G46" i="23" s="1"/>
  <c r="H54" i="14"/>
  <c r="I66" i="2"/>
  <c r="I66" i="22" s="1"/>
  <c r="E17" i="15"/>
  <c r="H66" i="2" l="1"/>
  <c r="H66" i="22" s="1"/>
  <c r="F66" i="2"/>
  <c r="F66" i="22" s="1"/>
  <c r="F122" i="2"/>
  <c r="F60" i="23" s="1"/>
  <c r="F118" i="2"/>
  <c r="F56" i="23" s="1"/>
  <c r="F115" i="2"/>
  <c r="F53" i="23" s="1"/>
  <c r="F107" i="2"/>
  <c r="G107" i="2"/>
  <c r="F101" i="2"/>
  <c r="F39" i="23" s="1"/>
  <c r="G101" i="2"/>
  <c r="G39" i="23" s="1"/>
  <c r="F91" i="2"/>
  <c r="G91" i="2"/>
  <c r="F84" i="2"/>
  <c r="G84" i="2"/>
  <c r="G55" i="2"/>
  <c r="H55" i="2"/>
  <c r="I55" i="2"/>
  <c r="I55" i="22" s="1"/>
  <c r="F55" i="2"/>
  <c r="G55" i="22" l="1"/>
  <c r="G54" i="2"/>
  <c r="G54" i="22" s="1"/>
  <c r="F55" i="22"/>
  <c r="F54" i="2"/>
  <c r="F54" i="22" s="1"/>
  <c r="G89" i="2"/>
  <c r="G27" i="23" s="1"/>
  <c r="G29" i="23"/>
  <c r="G106" i="2"/>
  <c r="G44" i="23" s="1"/>
  <c r="G45" i="23"/>
  <c r="F82" i="2"/>
  <c r="F20" i="23" s="1"/>
  <c r="F22" i="23"/>
  <c r="F29" i="23"/>
  <c r="F89" i="2"/>
  <c r="F27" i="23" s="1"/>
  <c r="F106" i="2"/>
  <c r="F44" i="23" s="1"/>
  <c r="F45" i="23"/>
  <c r="G82" i="2"/>
  <c r="G20" i="23" s="1"/>
  <c r="G22" i="23"/>
  <c r="H55" i="22"/>
  <c r="H54" i="2"/>
  <c r="H54" i="22" s="1"/>
  <c r="G113" i="2"/>
  <c r="F113" i="2"/>
  <c r="J39" i="2"/>
  <c r="J39" i="22" s="1"/>
  <c r="J45" i="2"/>
  <c r="J44" i="2"/>
  <c r="F105" i="2" l="1"/>
  <c r="F51" i="23"/>
  <c r="G105" i="2"/>
  <c r="G51" i="23"/>
  <c r="K44" i="2"/>
  <c r="K44" i="22" s="1"/>
  <c r="J44" i="22"/>
  <c r="K45" i="2"/>
  <c r="K45" i="22" s="1"/>
  <c r="J45" i="22"/>
  <c r="K29" i="2"/>
  <c r="K29" i="22" s="1"/>
  <c r="G129" i="2" l="1"/>
  <c r="G67" i="23" s="1"/>
  <c r="G43" i="23"/>
  <c r="F129" i="2"/>
  <c r="F67" i="23" s="1"/>
  <c r="F43" i="23"/>
  <c r="E49" i="20"/>
  <c r="E48" i="20"/>
  <c r="E47" i="20"/>
  <c r="E45" i="20"/>
  <c r="E44" i="20"/>
  <c r="E51" i="20" l="1"/>
  <c r="I81" i="2" l="1"/>
  <c r="I19" i="23" s="1"/>
  <c r="H81" i="2"/>
  <c r="H19" i="23" s="1"/>
  <c r="D16" i="15" l="1"/>
  <c r="F52" i="2" l="1"/>
  <c r="F52" i="22" s="1"/>
  <c r="G52" i="2"/>
  <c r="G52" i="22" s="1"/>
  <c r="F47" i="2"/>
  <c r="F47" i="22" s="1"/>
  <c r="G47" i="2"/>
  <c r="F43" i="2"/>
  <c r="F43" i="22" s="1"/>
  <c r="G43" i="2"/>
  <c r="G43" i="22" s="1"/>
  <c r="F37" i="2"/>
  <c r="F37" i="22" s="1"/>
  <c r="F28" i="2"/>
  <c r="F28" i="22" s="1"/>
  <c r="F24" i="2"/>
  <c r="G24" i="22" s="1"/>
  <c r="G16" i="2"/>
  <c r="G37" i="2"/>
  <c r="G37" i="22" s="1"/>
  <c r="G16" i="22" l="1"/>
  <c r="G15" i="23"/>
  <c r="G41" i="2"/>
  <c r="G41" i="22" s="1"/>
  <c r="F20" i="2"/>
  <c r="F20" i="22" s="1"/>
  <c r="F41" i="2"/>
  <c r="F41" i="22" s="1"/>
  <c r="F75" i="2" l="1"/>
  <c r="F75" i="22" s="1"/>
  <c r="H91" i="2"/>
  <c r="H29" i="23" s="1"/>
  <c r="I101" i="2"/>
  <c r="I39" i="23" s="1"/>
  <c r="J127" i="2"/>
  <c r="J117" i="2"/>
  <c r="I84" i="2"/>
  <c r="I22" i="23" s="1"/>
  <c r="J72" i="2"/>
  <c r="J57" i="2"/>
  <c r="I52" i="2"/>
  <c r="I52" i="22" s="1"/>
  <c r="K127" i="2" l="1"/>
  <c r="K65" i="23" s="1"/>
  <c r="J65" i="23"/>
  <c r="K72" i="2"/>
  <c r="K72" i="22" s="1"/>
  <c r="J72" i="22"/>
  <c r="K57" i="2"/>
  <c r="K57" i="22" s="1"/>
  <c r="J57" i="22"/>
  <c r="K117" i="2"/>
  <c r="K55" i="23" s="1"/>
  <c r="J55" i="23"/>
  <c r="J67" i="2"/>
  <c r="J67" i="22" s="1"/>
  <c r="J26" i="2"/>
  <c r="J25" i="2"/>
  <c r="K67" i="2" l="1"/>
  <c r="K67" i="22" s="1"/>
  <c r="F14" i="18"/>
  <c r="G14" i="15" l="1"/>
  <c r="J125" i="2"/>
  <c r="J124" i="2"/>
  <c r="J123" i="2"/>
  <c r="J61" i="23" s="1"/>
  <c r="I122" i="2"/>
  <c r="I60" i="23" s="1"/>
  <c r="H122" i="2"/>
  <c r="H60" i="23" s="1"/>
  <c r="J121" i="2"/>
  <c r="J120" i="2"/>
  <c r="J119" i="2"/>
  <c r="I118" i="2"/>
  <c r="I56" i="23" s="1"/>
  <c r="H118" i="2"/>
  <c r="H56" i="23" s="1"/>
  <c r="J116" i="2"/>
  <c r="I115" i="2"/>
  <c r="I53" i="23" s="1"/>
  <c r="H115" i="2"/>
  <c r="H53" i="23" s="1"/>
  <c r="J114" i="2"/>
  <c r="J112" i="2"/>
  <c r="J111" i="2"/>
  <c r="J110" i="2"/>
  <c r="J109" i="2"/>
  <c r="J108" i="2"/>
  <c r="I107" i="2"/>
  <c r="H107" i="2"/>
  <c r="J103" i="2"/>
  <c r="J102" i="2"/>
  <c r="H101" i="2"/>
  <c r="H39" i="23" s="1"/>
  <c r="J99" i="2"/>
  <c r="J97" i="2"/>
  <c r="J96" i="2"/>
  <c r="J95" i="2"/>
  <c r="J94" i="2"/>
  <c r="J93" i="2"/>
  <c r="J92" i="2"/>
  <c r="I91" i="2"/>
  <c r="J90" i="2"/>
  <c r="H89" i="2"/>
  <c r="H27" i="23" s="1"/>
  <c r="J88" i="2"/>
  <c r="J86" i="2"/>
  <c r="J85" i="2"/>
  <c r="J83" i="2"/>
  <c r="J21" i="23" s="1"/>
  <c r="K35" i="2"/>
  <c r="K35" i="22" s="1"/>
  <c r="K26" i="2"/>
  <c r="K25" i="2"/>
  <c r="J70" i="2"/>
  <c r="J64" i="2"/>
  <c r="J59" i="2"/>
  <c r="J59" i="22" s="1"/>
  <c r="J58" i="2"/>
  <c r="J56" i="2"/>
  <c r="K53" i="2"/>
  <c r="K53" i="22" s="1"/>
  <c r="J50" i="2"/>
  <c r="K49" i="22"/>
  <c r="K48" i="2"/>
  <c r="K48" i="22" s="1"/>
  <c r="K39" i="2"/>
  <c r="K39" i="22" s="1"/>
  <c r="J38" i="2"/>
  <c r="K34" i="2"/>
  <c r="K34" i="22" s="1"/>
  <c r="K33" i="2"/>
  <c r="K33" i="22" s="1"/>
  <c r="K32" i="2"/>
  <c r="K32" i="22" s="1"/>
  <c r="K31" i="2"/>
  <c r="K31" i="22" s="1"/>
  <c r="J22" i="2"/>
  <c r="K102" i="2" l="1"/>
  <c r="K40" i="23" s="1"/>
  <c r="J40" i="23"/>
  <c r="K56" i="2"/>
  <c r="J56" i="22"/>
  <c r="J55" i="2"/>
  <c r="J55" i="22" s="1"/>
  <c r="K70" i="2"/>
  <c r="K70" i="22" s="1"/>
  <c r="J70" i="22"/>
  <c r="K93" i="2"/>
  <c r="K31" i="23" s="1"/>
  <c r="J31" i="23"/>
  <c r="K97" i="2"/>
  <c r="K35" i="23" s="1"/>
  <c r="J35" i="23"/>
  <c r="K103" i="2"/>
  <c r="K41" i="23" s="1"/>
  <c r="J41" i="23"/>
  <c r="K109" i="2"/>
  <c r="K47" i="23" s="1"/>
  <c r="J47" i="23"/>
  <c r="K114" i="2"/>
  <c r="K52" i="23" s="1"/>
  <c r="J52" i="23"/>
  <c r="K121" i="2"/>
  <c r="K59" i="23" s="1"/>
  <c r="J59" i="23"/>
  <c r="K124" i="2"/>
  <c r="K62" i="23" s="1"/>
  <c r="J62" i="23"/>
  <c r="K64" i="2"/>
  <c r="K64" i="22" s="1"/>
  <c r="J64" i="22"/>
  <c r="K92" i="2"/>
  <c r="K30" i="23" s="1"/>
  <c r="J30" i="23"/>
  <c r="K112" i="2"/>
  <c r="K50" i="23" s="1"/>
  <c r="J50" i="23"/>
  <c r="K120" i="2"/>
  <c r="K58" i="23" s="1"/>
  <c r="J58" i="23"/>
  <c r="K58" i="2"/>
  <c r="K58" i="22" s="1"/>
  <c r="J58" i="22"/>
  <c r="K85" i="2"/>
  <c r="K23" i="23" s="1"/>
  <c r="J23" i="23"/>
  <c r="K90" i="2"/>
  <c r="K28" i="23" s="1"/>
  <c r="J28" i="23"/>
  <c r="K94" i="2"/>
  <c r="K32" i="23" s="1"/>
  <c r="J32" i="23"/>
  <c r="K99" i="2"/>
  <c r="K37" i="23" s="1"/>
  <c r="J37" i="23"/>
  <c r="H106" i="2"/>
  <c r="H44" i="23" s="1"/>
  <c r="H45" i="23"/>
  <c r="K110" i="2"/>
  <c r="K48" i="23" s="1"/>
  <c r="J48" i="23"/>
  <c r="K125" i="2"/>
  <c r="K63" i="23" s="1"/>
  <c r="J63" i="23"/>
  <c r="K88" i="2"/>
  <c r="K26" i="23" s="1"/>
  <c r="J26" i="23"/>
  <c r="K96" i="2"/>
  <c r="K34" i="23" s="1"/>
  <c r="J34" i="23"/>
  <c r="K108" i="2"/>
  <c r="K46" i="23" s="1"/>
  <c r="J46" i="23"/>
  <c r="J115" i="2"/>
  <c r="J53" i="23" s="1"/>
  <c r="J54" i="23"/>
  <c r="K38" i="2"/>
  <c r="K38" i="22" s="1"/>
  <c r="J38" i="22"/>
  <c r="K50" i="2"/>
  <c r="K50" i="22" s="1"/>
  <c r="K47" i="22" s="1"/>
  <c r="J50" i="22"/>
  <c r="J47" i="22" s="1"/>
  <c r="K86" i="2"/>
  <c r="K24" i="23" s="1"/>
  <c r="J24" i="23"/>
  <c r="I89" i="2"/>
  <c r="I27" i="23" s="1"/>
  <c r="I29" i="23"/>
  <c r="K95" i="2"/>
  <c r="K33" i="23" s="1"/>
  <c r="J33" i="23"/>
  <c r="I106" i="2"/>
  <c r="I44" i="23" s="1"/>
  <c r="I45" i="23"/>
  <c r="K111" i="2"/>
  <c r="K49" i="23" s="1"/>
  <c r="J49" i="23"/>
  <c r="K119" i="2"/>
  <c r="K57" i="23" s="1"/>
  <c r="J57" i="23"/>
  <c r="K22" i="2"/>
  <c r="K22" i="22" s="1"/>
  <c r="J22" i="22"/>
  <c r="J66" i="2"/>
  <c r="J66" i="22" s="1"/>
  <c r="K83" i="2"/>
  <c r="K21" i="23" s="1"/>
  <c r="F4" i="21"/>
  <c r="H113" i="2"/>
  <c r="H51" i="23" s="1"/>
  <c r="K116" i="2"/>
  <c r="J122" i="2"/>
  <c r="J60" i="23" s="1"/>
  <c r="K123" i="2"/>
  <c r="I113" i="2"/>
  <c r="J118" i="2"/>
  <c r="K59" i="2"/>
  <c r="J28" i="2"/>
  <c r="J28" i="22" s="1"/>
  <c r="K30" i="2"/>
  <c r="K30" i="22" s="1"/>
  <c r="K69" i="2"/>
  <c r="J43" i="2"/>
  <c r="J43" i="22" s="1"/>
  <c r="J84" i="2"/>
  <c r="J22" i="23" s="1"/>
  <c r="J107" i="2"/>
  <c r="J101" i="2"/>
  <c r="J39" i="23" s="1"/>
  <c r="J91" i="2"/>
  <c r="H14" i="15"/>
  <c r="H16" i="15"/>
  <c r="G16" i="15"/>
  <c r="G24" i="15"/>
  <c r="G21" i="15"/>
  <c r="G19" i="15"/>
  <c r="H21" i="15"/>
  <c r="J52" i="2" l="1"/>
  <c r="J52" i="22" s="1"/>
  <c r="K118" i="2"/>
  <c r="K56" i="23" s="1"/>
  <c r="K84" i="2"/>
  <c r="K22" i="23" s="1"/>
  <c r="K107" i="2"/>
  <c r="K45" i="23" s="1"/>
  <c r="J106" i="2"/>
  <c r="J44" i="23" s="1"/>
  <c r="J45" i="23"/>
  <c r="K91" i="2"/>
  <c r="K106" i="2"/>
  <c r="K44" i="23" s="1"/>
  <c r="K122" i="2"/>
  <c r="K60" i="23" s="1"/>
  <c r="K61" i="23"/>
  <c r="K56" i="22"/>
  <c r="K55" i="2"/>
  <c r="K55" i="22" s="1"/>
  <c r="H105" i="2"/>
  <c r="H43" i="23" s="1"/>
  <c r="K59" i="22"/>
  <c r="J89" i="2"/>
  <c r="J27" i="23" s="1"/>
  <c r="J29" i="23"/>
  <c r="I105" i="2"/>
  <c r="I43" i="23" s="1"/>
  <c r="I51" i="23"/>
  <c r="K101" i="2"/>
  <c r="K39" i="23" s="1"/>
  <c r="J113" i="2"/>
  <c r="J51" i="23" s="1"/>
  <c r="J56" i="23"/>
  <c r="K115" i="2"/>
  <c r="K53" i="23" s="1"/>
  <c r="K54" i="23"/>
  <c r="K66" i="2"/>
  <c r="K66" i="22" s="1"/>
  <c r="K69" i="22"/>
  <c r="D8" i="21"/>
  <c r="D9" i="21"/>
  <c r="D7" i="21"/>
  <c r="E7" i="21" s="1"/>
  <c r="E8" i="21"/>
  <c r="D6" i="21"/>
  <c r="E6" i="21" s="1"/>
  <c r="E9" i="21"/>
  <c r="J105" i="2" l="1"/>
  <c r="J43" i="23" s="1"/>
  <c r="K52" i="2"/>
  <c r="K52" i="22" s="1"/>
  <c r="K113" i="2"/>
  <c r="K89" i="2"/>
  <c r="K27" i="23" s="1"/>
  <c r="K29" i="23"/>
  <c r="E11" i="21"/>
  <c r="H23" i="15"/>
  <c r="K105" i="2" l="1"/>
  <c r="K43" i="23" s="1"/>
  <c r="K51" i="23"/>
  <c r="H24" i="15"/>
  <c r="H20" i="15"/>
  <c r="H19" i="15"/>
  <c r="H18" i="15"/>
  <c r="Q53" i="2"/>
  <c r="K82" i="2" l="1"/>
  <c r="K20" i="23" s="1"/>
  <c r="K47" i="2"/>
  <c r="K43" i="2"/>
  <c r="K43" i="22" s="1"/>
  <c r="K37" i="2"/>
  <c r="K37" i="22" s="1"/>
  <c r="K28" i="2"/>
  <c r="K28" i="22" s="1"/>
  <c r="K24" i="2"/>
  <c r="K41" i="2" l="1"/>
  <c r="K41" i="22" s="1"/>
  <c r="K20" i="2"/>
  <c r="K20" i="22" s="1"/>
  <c r="E24" i="15"/>
  <c r="F24" i="15"/>
  <c r="E23" i="15"/>
  <c r="F23" i="15"/>
  <c r="E22" i="15"/>
  <c r="F22" i="15"/>
  <c r="E21" i="15"/>
  <c r="E20" i="15"/>
  <c r="E19" i="15"/>
  <c r="F19" i="15"/>
  <c r="E16" i="15"/>
  <c r="F16" i="15"/>
  <c r="D24" i="15"/>
  <c r="E25" i="15" l="1"/>
  <c r="K75" i="2"/>
  <c r="K75" i="22" s="1"/>
  <c r="F4" i="20" l="1"/>
  <c r="E125" i="6"/>
  <c r="G20" i="15"/>
  <c r="E36" i="20" l="1"/>
  <c r="D36" i="20"/>
  <c r="D11" i="20"/>
  <c r="E37" i="20"/>
  <c r="E14" i="20"/>
  <c r="D30" i="20"/>
  <c r="E30" i="20" s="1"/>
  <c r="E11" i="20"/>
  <c r="D7" i="20"/>
  <c r="E7" i="20" s="1"/>
  <c r="D32" i="20"/>
  <c r="E32" i="20" s="1"/>
  <c r="D13" i="20"/>
  <c r="D9" i="20"/>
  <c r="E9" i="20" s="1"/>
  <c r="B37" i="20"/>
  <c r="D37" i="20" s="1"/>
  <c r="D35" i="20"/>
  <c r="E35" i="20" s="1"/>
  <c r="D33" i="20"/>
  <c r="E33" i="20" s="1"/>
  <c r="D31" i="20"/>
  <c r="E31" i="20" s="1"/>
  <c r="B14" i="20"/>
  <c r="D14" i="20" s="1"/>
  <c r="D12" i="20"/>
  <c r="E12" i="20" s="1"/>
  <c r="D10" i="20"/>
  <c r="E10" i="20" s="1"/>
  <c r="D8" i="20"/>
  <c r="E8" i="20" s="1"/>
  <c r="E34" i="20"/>
  <c r="E13" i="20"/>
  <c r="D34" i="20"/>
  <c r="D29" i="20"/>
  <c r="E29" i="20" s="1"/>
  <c r="D6" i="20"/>
  <c r="E6" i="20" s="1"/>
  <c r="J87" i="2"/>
  <c r="J25" i="23" s="1"/>
  <c r="J82" i="2"/>
  <c r="J20" i="23" s="1"/>
  <c r="H84" i="2"/>
  <c r="H22" i="23" s="1"/>
  <c r="D22" i="15"/>
  <c r="F21" i="15"/>
  <c r="F14" i="15"/>
  <c r="E20" i="20" l="1"/>
  <c r="E21" i="20" s="1"/>
  <c r="E18" i="20"/>
  <c r="E19" i="20"/>
  <c r="K87" i="2"/>
  <c r="K25" i="23" s="1"/>
  <c r="J81" i="2"/>
  <c r="E41" i="20"/>
  <c r="E52" i="20" s="1"/>
  <c r="G28" i="2"/>
  <c r="F18" i="15"/>
  <c r="H82" i="2"/>
  <c r="G22" i="15"/>
  <c r="H22" i="15"/>
  <c r="I82" i="2"/>
  <c r="E14" i="15"/>
  <c r="G28" i="22" l="1"/>
  <c r="F17" i="15"/>
  <c r="F25" i="15" s="1"/>
  <c r="I129" i="2"/>
  <c r="I67" i="23" s="1"/>
  <c r="I20" i="23"/>
  <c r="H129" i="2"/>
  <c r="H67" i="23" s="1"/>
  <c r="H20" i="23"/>
  <c r="J129" i="2"/>
  <c r="J67" i="23" s="1"/>
  <c r="J19" i="23"/>
  <c r="G20" i="2"/>
  <c r="K81" i="2"/>
  <c r="K129" i="2" l="1"/>
  <c r="K67" i="23" s="1"/>
  <c r="K19" i="23"/>
  <c r="G75" i="2"/>
  <c r="G75" i="22" s="1"/>
  <c r="G20" i="22"/>
  <c r="D14" i="15"/>
  <c r="J47" i="2" l="1"/>
  <c r="I47" i="2"/>
  <c r="H47" i="2"/>
  <c r="I43" i="2"/>
  <c r="I43" i="22" s="1"/>
  <c r="H43" i="2"/>
  <c r="H43" i="22" s="1"/>
  <c r="J37" i="2"/>
  <c r="J37" i="22" s="1"/>
  <c r="H37" i="2"/>
  <c r="H37" i="22" s="1"/>
  <c r="I41" i="2" l="1"/>
  <c r="I41" i="22" s="1"/>
  <c r="J41" i="2"/>
  <c r="J41" i="22" s="1"/>
  <c r="H52" i="2"/>
  <c r="I28" i="2"/>
  <c r="H28" i="2"/>
  <c r="J24" i="2"/>
  <c r="K24" i="22" s="1"/>
  <c r="I24" i="2"/>
  <c r="J24" i="22" s="1"/>
  <c r="G17" i="15" l="1"/>
  <c r="H28" i="22"/>
  <c r="H17" i="15"/>
  <c r="H25" i="15" s="1"/>
  <c r="I28" i="22"/>
  <c r="H41" i="2"/>
  <c r="H41" i="22" s="1"/>
  <c r="H52" i="22"/>
  <c r="G23" i="15"/>
  <c r="G25" i="15" s="1"/>
  <c r="J20" i="2"/>
  <c r="J20" i="22" s="1"/>
  <c r="I20" i="2"/>
  <c r="I20" i="22" s="1"/>
  <c r="H24" i="2"/>
  <c r="D18" i="15"/>
  <c r="D19" i="15"/>
  <c r="D21" i="15"/>
  <c r="F24" i="22"/>
  <c r="H20" i="2" l="1"/>
  <c r="H20" i="22" s="1"/>
  <c r="I24" i="22"/>
  <c r="D17" i="15"/>
  <c r="D23" i="15"/>
  <c r="D20" i="15"/>
  <c r="I75" i="2"/>
  <c r="I75" i="22" s="1"/>
  <c r="H75" i="2"/>
  <c r="H75" i="22" s="1"/>
  <c r="D25" i="15" l="1"/>
  <c r="J75" i="2"/>
  <c r="J75" i="22" s="1"/>
</calcChain>
</file>

<file path=xl/sharedStrings.xml><?xml version="1.0" encoding="utf-8"?>
<sst xmlns="http://schemas.openxmlformats.org/spreadsheetml/2006/main" count="832" uniqueCount="265">
  <si>
    <t>CHECKLIST - DYNAMISCHE LIJST ACTIVA</t>
  </si>
  <si>
    <t>Faillissement</t>
  </si>
  <si>
    <t>Dossiernummer</t>
  </si>
  <si>
    <t>Rechter-Commissaris</t>
  </si>
  <si>
    <t>Datum faillissement</t>
  </si>
  <si>
    <t>Beschrijving</t>
  </si>
  <si>
    <t>datum ingave op lijst</t>
  </si>
  <si>
    <t>gerealiseerd bedrag</t>
  </si>
  <si>
    <t>datum afhandeling</t>
  </si>
  <si>
    <t>toelichting</t>
  </si>
  <si>
    <t>1.</t>
  </si>
  <si>
    <t>Kasgelden</t>
  </si>
  <si>
    <t>2.</t>
  </si>
  <si>
    <t>PV Inventaris  - globaal *</t>
  </si>
  <si>
    <t>3.</t>
  </si>
  <si>
    <t>banktegoeden</t>
  </si>
  <si>
    <t>4.</t>
  </si>
  <si>
    <t>Waarborg in speciën</t>
  </si>
  <si>
    <t>5.</t>
  </si>
  <si>
    <t>Invorderingen *</t>
  </si>
  <si>
    <t>6.</t>
  </si>
  <si>
    <t>Onroerende goederen</t>
  </si>
  <si>
    <t>7.</t>
  </si>
  <si>
    <t>volstorting kapitaal</t>
  </si>
  <si>
    <t>8.</t>
  </si>
  <si>
    <t>Rekening-courant</t>
  </si>
  <si>
    <t>9.</t>
  </si>
  <si>
    <t>Bestuurdersaansprakelijkheid</t>
  </si>
  <si>
    <t>enz.</t>
  </si>
  <si>
    <t>* zo nodig / zo nuttig detail in bijlage</t>
  </si>
  <si>
    <t>DATUM</t>
  </si>
  <si>
    <t>A C T I V A</t>
  </si>
  <si>
    <t>INVENTARIS</t>
  </si>
  <si>
    <t>Bedragen</t>
  </si>
  <si>
    <t>VASTE ACTIVA</t>
  </si>
  <si>
    <t>I.</t>
  </si>
  <si>
    <t>OPRICHTINGSKOSTEN</t>
  </si>
  <si>
    <t>II.</t>
  </si>
  <si>
    <t>IMMATERIELE VASTE ACTIVA</t>
  </si>
  <si>
    <t>A</t>
  </si>
  <si>
    <t>B</t>
  </si>
  <si>
    <t>Intellectuele rechten</t>
  </si>
  <si>
    <t>III.</t>
  </si>
  <si>
    <t>MATERIELE VASTE ACTIVA</t>
  </si>
  <si>
    <t>A.</t>
  </si>
  <si>
    <t>Terreinen en gebouwen</t>
  </si>
  <si>
    <t>B.</t>
  </si>
  <si>
    <t>Installaties, machines en uitrusting</t>
  </si>
  <si>
    <t>C.</t>
  </si>
  <si>
    <t>Meubilair en rollend materieel</t>
  </si>
  <si>
    <t>D.</t>
  </si>
  <si>
    <t>Leasing en soortgelijke rechten</t>
  </si>
  <si>
    <t>E.</t>
  </si>
  <si>
    <t>Overige materiële vaste activa</t>
  </si>
  <si>
    <t>F.</t>
  </si>
  <si>
    <t>Activa in aanbouw en vooruitbetalingen</t>
  </si>
  <si>
    <t>G</t>
  </si>
  <si>
    <t>Gebeurlijk: inventaris globaal</t>
  </si>
  <si>
    <t>IV.</t>
  </si>
  <si>
    <t>FINANCIELE VASTE ACTIVA</t>
  </si>
  <si>
    <t>Waarborgen</t>
  </si>
  <si>
    <t>Deelnemingen</t>
  </si>
  <si>
    <t>VLOTTENDE ACTIVA</t>
  </si>
  <si>
    <t>VI.</t>
  </si>
  <si>
    <t>VOORRADEN EN BESTELLINGEN</t>
  </si>
  <si>
    <t xml:space="preserve">Voorraden </t>
  </si>
  <si>
    <t>wachtrekening betaling voorraden via comp.</t>
  </si>
  <si>
    <t>Voorraden van werven</t>
  </si>
  <si>
    <t>VII.</t>
  </si>
  <si>
    <t>Handelsvorderingen</t>
  </si>
  <si>
    <t>Overige vorderingen</t>
  </si>
  <si>
    <t>RC Zaakvoerder / bestuurder</t>
  </si>
  <si>
    <t>Fiscaal tegoed</t>
  </si>
  <si>
    <t>VIII.</t>
  </si>
  <si>
    <t>GELDBELEGGINGEN</t>
  </si>
  <si>
    <t>IX.</t>
  </si>
  <si>
    <t>LIQUIDE MIDDELEN</t>
  </si>
  <si>
    <t>kas</t>
  </si>
  <si>
    <t>Bank 1</t>
  </si>
  <si>
    <t>OVERLOPENDE REKENINGEN</t>
  </si>
  <si>
    <t>TOTAAL DER ACTIVA</t>
  </si>
  <si>
    <t xml:space="preserve">     OPMERKINGEN</t>
  </si>
  <si>
    <t>GEREALISEERDE</t>
  </si>
  <si>
    <t>Activa</t>
  </si>
  <si>
    <t>Vaste activa</t>
  </si>
  <si>
    <t>20/28</t>
  </si>
  <si>
    <t>Oprichtingskosten</t>
  </si>
  <si>
    <t>Immateriële vaste activa</t>
  </si>
  <si>
    <t>Materiële vaste activa</t>
  </si>
  <si>
    <t>22/27</t>
  </si>
  <si>
    <t>Financiële vaste activa</t>
  </si>
  <si>
    <t>Vlottende activa</t>
  </si>
  <si>
    <t>29/58</t>
  </si>
  <si>
    <t>Vorderingen op meer dan één jaar</t>
  </si>
  <si>
    <t>Voorraden en bestellingen in uitvoering</t>
  </si>
  <si>
    <t>Voorraden</t>
  </si>
  <si>
    <t>30/36</t>
  </si>
  <si>
    <t>Bestellingen in uitvoering</t>
  </si>
  <si>
    <t>Vorderingen op ten hoogste één jaar</t>
  </si>
  <si>
    <t>40/41</t>
  </si>
  <si>
    <t>Geldbeleggingen</t>
  </si>
  <si>
    <t>50/53</t>
  </si>
  <si>
    <t>Liquide middelen</t>
  </si>
  <si>
    <t>54/58</t>
  </si>
  <si>
    <t>Overlopende rekeningen</t>
  </si>
  <si>
    <t>490/1</t>
  </si>
  <si>
    <t>Totaal van de activa</t>
  </si>
  <si>
    <t>20/58</t>
  </si>
  <si>
    <t>BALANS</t>
  </si>
  <si>
    <t>Waarden</t>
  </si>
  <si>
    <t>Balance</t>
  </si>
  <si>
    <t>Index</t>
  </si>
  <si>
    <t>Passiva</t>
  </si>
  <si>
    <t>Codes</t>
  </si>
  <si>
    <t>Curator(en)</t>
  </si>
  <si>
    <t>Faillissementsnummer</t>
  </si>
  <si>
    <t>KBO-nummer</t>
  </si>
  <si>
    <t>RC 1</t>
  </si>
  <si>
    <t>RC 2</t>
  </si>
  <si>
    <t>Immaterieel handelsfonds / cliënteel/ overname</t>
  </si>
  <si>
    <t>VORDERINGEN OP TEN HOOGSTE EEN JAAR</t>
  </si>
  <si>
    <t>VORDERINGEN OP MEER DAN EEN JAAR</t>
  </si>
  <si>
    <t>V.</t>
  </si>
  <si>
    <t>Eigen vermogen</t>
  </si>
  <si>
    <t>10/15</t>
  </si>
  <si>
    <t>Kapitaal</t>
  </si>
  <si>
    <t>Geplaatst kapitaal</t>
  </si>
  <si>
    <t>Niet-opgevraagd kapitaal</t>
  </si>
  <si>
    <t>Uitgiftepremies</t>
  </si>
  <si>
    <t>Herwaarderingsmeerwaarden</t>
  </si>
  <si>
    <t>Reserves</t>
  </si>
  <si>
    <t>Wettelijke reserve</t>
  </si>
  <si>
    <t>Onbeschikbare reserves</t>
  </si>
  <si>
    <t>Voor eigen aandelen</t>
  </si>
  <si>
    <t>Andere</t>
  </si>
  <si>
    <t>Belastingvrije reserves</t>
  </si>
  <si>
    <t>Beschikbare reserves</t>
  </si>
  <si>
    <t>Overgedragen winst (verlies)</t>
  </si>
  <si>
    <t>Kapitaalsubsidies</t>
  </si>
  <si>
    <t>Voorschot aan de vennoten op de verdeling van het netto-actief</t>
  </si>
  <si>
    <t>Voorzieningen en uitgestelde belastingen</t>
  </si>
  <si>
    <t>Voorzieningen voor risico's en kosten</t>
  </si>
  <si>
    <t>160/5</t>
  </si>
  <si>
    <t>Uitgestelde belastingen</t>
  </si>
  <si>
    <t>Schulden</t>
  </si>
  <si>
    <t>17/49</t>
  </si>
  <si>
    <t>Schulden op meer dan één jaar</t>
  </si>
  <si>
    <t>Financiële schulden</t>
  </si>
  <si>
    <t>170/4</t>
  </si>
  <si>
    <t>Kredietinstellingen</t>
  </si>
  <si>
    <t>172/3</t>
  </si>
  <si>
    <t>Overige leningen</t>
  </si>
  <si>
    <t>Handelsschulden</t>
  </si>
  <si>
    <t>Ontvangen vooruitbetalingen op bestellingen</t>
  </si>
  <si>
    <t>Overige schulden</t>
  </si>
  <si>
    <t>178/9</t>
  </si>
  <si>
    <t>Schulden op ten hoogste één jaar</t>
  </si>
  <si>
    <t>42/48</t>
  </si>
  <si>
    <t>Schulden op meer dan één jaar die binnen het jaar vervallen</t>
  </si>
  <si>
    <t>430/8</t>
  </si>
  <si>
    <t>Leveranciers</t>
  </si>
  <si>
    <t>440/4</t>
  </si>
  <si>
    <t>Te betalen wissels</t>
  </si>
  <si>
    <t>Schulden met betrekking tot belastingen, bezoldigingen en sociale lasten</t>
  </si>
  <si>
    <t>Belastingen</t>
  </si>
  <si>
    <t>450/3</t>
  </si>
  <si>
    <t>Bezoldigingen en sociale lasten</t>
  </si>
  <si>
    <t>454/9</t>
  </si>
  <si>
    <t>47/48</t>
  </si>
  <si>
    <t>492/3</t>
  </si>
  <si>
    <t>Totaal van de passiva</t>
  </si>
  <si>
    <t>10/49</t>
  </si>
  <si>
    <t>CODES</t>
  </si>
  <si>
    <t>SALDI BALANS</t>
  </si>
  <si>
    <t>Aangifteformulier</t>
  </si>
  <si>
    <t>1. REALISEERBAAR ACTIEF</t>
  </si>
  <si>
    <t>Vermoedelijke realisatiewaarde</t>
  </si>
  <si>
    <r>
      <rPr>
        <sz val="11"/>
        <color theme="1"/>
        <rFont val="Calibri"/>
        <family val="2"/>
        <scheme val="minor"/>
      </rPr>
      <t xml:space="preserve">A. </t>
    </r>
    <r>
      <rPr>
        <u/>
        <sz val="10"/>
        <rFont val="Arial"/>
        <family val="2"/>
      </rPr>
      <t>Onroerende en/of zakelijke rechten:</t>
    </r>
  </si>
  <si>
    <r>
      <rPr>
        <sz val="11"/>
        <color theme="1"/>
        <rFont val="Calibri"/>
        <family val="2"/>
        <scheme val="minor"/>
      </rPr>
      <t xml:space="preserve">B. </t>
    </r>
    <r>
      <rPr>
        <u/>
        <sz val="10"/>
        <rFont val="Arial"/>
        <family val="2"/>
      </rPr>
      <t>Roerend:</t>
    </r>
  </si>
  <si>
    <r>
      <rPr>
        <sz val="11"/>
        <color theme="1"/>
        <rFont val="Calibri"/>
        <family val="2"/>
        <scheme val="minor"/>
      </rPr>
      <t>o Kas- en banktegoeden</t>
    </r>
  </si>
  <si>
    <r>
      <rPr>
        <sz val="11"/>
        <color theme="1"/>
        <rFont val="Calibri"/>
        <family val="2"/>
        <scheme val="minor"/>
      </rPr>
      <t>o Stock</t>
    </r>
  </si>
  <si>
    <r>
      <rPr>
        <sz val="11"/>
        <color theme="1"/>
        <rFont val="Calibri"/>
        <family val="2"/>
        <scheme val="minor"/>
      </rPr>
      <t>o Machines, materiaal - gereedschappen</t>
    </r>
  </si>
  <si>
    <r>
      <rPr>
        <sz val="11"/>
        <color theme="1"/>
        <rFont val="Calibri"/>
        <family val="2"/>
        <scheme val="minor"/>
      </rPr>
      <t>o Rollend materieel</t>
    </r>
  </si>
  <si>
    <r>
      <rPr>
        <sz val="11"/>
        <color theme="1"/>
        <rFont val="Calibri"/>
        <family val="2"/>
        <scheme val="minor"/>
      </rPr>
      <t>o Inboedel - inrichting</t>
    </r>
  </si>
  <si>
    <r>
      <rPr>
        <sz val="11"/>
        <color theme="1"/>
        <rFont val="Calibri"/>
        <family val="2"/>
        <scheme val="minor"/>
      </rPr>
      <t>o Invorderingen</t>
    </r>
  </si>
  <si>
    <r>
      <rPr>
        <sz val="11"/>
        <color theme="1"/>
        <rFont val="Calibri"/>
        <family val="2"/>
        <scheme val="minor"/>
      </rPr>
      <t>o Waarborgen</t>
    </r>
  </si>
  <si>
    <r>
      <rPr>
        <sz val="11"/>
        <color theme="1"/>
        <rFont val="Calibri"/>
        <family val="2"/>
        <scheme val="minor"/>
      </rPr>
      <t>o Wagen</t>
    </r>
  </si>
  <si>
    <r>
      <rPr>
        <sz val="11"/>
        <color theme="1"/>
        <rFont val="Calibri"/>
        <family val="2"/>
        <scheme val="minor"/>
      </rPr>
      <t>o Bank</t>
    </r>
  </si>
  <si>
    <r>
      <rPr>
        <sz val="11"/>
        <color theme="1"/>
        <rFont val="Calibri"/>
        <family val="2"/>
        <scheme val="minor"/>
      </rPr>
      <t>o Overheidsschulden:</t>
    </r>
  </si>
  <si>
    <r>
      <rPr>
        <sz val="11"/>
        <color theme="1"/>
        <rFont val="Calibri"/>
        <family val="2"/>
        <scheme val="minor"/>
      </rPr>
      <t>o Leveranciers:</t>
    </r>
  </si>
  <si>
    <t>2. PASSIEF</t>
  </si>
  <si>
    <t>PASSIVA</t>
  </si>
  <si>
    <t xml:space="preserve">I. </t>
  </si>
  <si>
    <t>EIGEN VERMOGEN</t>
  </si>
  <si>
    <t>VOORSCHOT AAN DE VENNOTEN OP DE VERDELING VAN HET NETTO-ACTIEF</t>
  </si>
  <si>
    <t>VOORZIENINGEN EN UITGESTELDE BELASTINGEN</t>
  </si>
  <si>
    <t>SCHULDEN</t>
  </si>
  <si>
    <t>TOTAAL DER PASSIVA</t>
  </si>
  <si>
    <t xml:space="preserve">     </t>
  </si>
  <si>
    <t xml:space="preserve">   Aandeelhouder 2</t>
  </si>
  <si>
    <t>DYNAMISCHE LIJST van de ACTIVA</t>
  </si>
  <si>
    <t>bedrag schatting curator</t>
  </si>
  <si>
    <t>Balans bedragen</t>
  </si>
  <si>
    <t>Saldi balans bedragen</t>
  </si>
  <si>
    <t>aangifteformulier</t>
  </si>
  <si>
    <t>brief</t>
  </si>
  <si>
    <t>aanget. brief</t>
  </si>
  <si>
    <t>soc. doc/personeelslid</t>
  </si>
  <si>
    <t>reiskosten</t>
  </si>
  <si>
    <t>en meer</t>
  </si>
  <si>
    <t>Bank2</t>
  </si>
  <si>
    <t>X.</t>
  </si>
  <si>
    <t>VAN</t>
  </si>
  <si>
    <t>NAAR</t>
  </si>
  <si>
    <t>BEDRAG</t>
  </si>
  <si>
    <t>Minimum ereloon</t>
  </si>
  <si>
    <t>Berekening erelonen roerende goederen in faillissementen</t>
  </si>
  <si>
    <t>Berekening erelonen onroerende goederen in faillissementen</t>
  </si>
  <si>
    <t>TOTAAL</t>
  </si>
  <si>
    <t>controle</t>
  </si>
  <si>
    <t>0/01/1900</t>
  </si>
  <si>
    <t>Berekeningsbasis excessieve kosten art.7 § 3 KB 26 april 2018</t>
  </si>
  <si>
    <t>Berekening van de wettelijke minimale kosten</t>
  </si>
  <si>
    <t>ART. 7 PARAGRAAF 3 KB 26/04/2018</t>
  </si>
  <si>
    <t>Totaal WETTELIJK VOORZIENE  kosten</t>
  </si>
  <si>
    <t>Aantal</t>
  </si>
  <si>
    <t>aantekentax</t>
  </si>
  <si>
    <t>circulaire, mail</t>
  </si>
  <si>
    <t xml:space="preserve">Totaal ereloon </t>
  </si>
  <si>
    <t xml:space="preserve">   Aandeelhouder 1</t>
  </si>
  <si>
    <t xml:space="preserve">     Overige schulden</t>
  </si>
  <si>
    <t>Tabel 1</t>
  </si>
  <si>
    <t>Tabel 2</t>
  </si>
  <si>
    <t xml:space="preserve">Totaal ereloon (inclusief wettelijk voorziene kosten) NA correctiecoëfficiënt </t>
  </si>
  <si>
    <t>Bijlage 3 van het KB 26/04/2018</t>
  </si>
  <si>
    <t>Prijs oud KB</t>
  </si>
  <si>
    <t>berekende kost</t>
  </si>
  <si>
    <t>Prijs/eenheid</t>
  </si>
  <si>
    <t xml:space="preserve">TOTAAL BEREKENDE KOSTEN </t>
  </si>
  <si>
    <t xml:space="preserve">EXCEDENT </t>
  </si>
  <si>
    <t>geïndexeerd volgens KB 24/06/2018</t>
  </si>
  <si>
    <t>geïndexeerd volgens KB 26/04/2018</t>
  </si>
  <si>
    <t>NAAM</t>
  </si>
  <si>
    <t>Stand van zaken op</t>
  </si>
  <si>
    <t xml:space="preserve">DATUM </t>
  </si>
  <si>
    <t>Totaal forfaitaire kosten</t>
  </si>
  <si>
    <t>Totaal ereloon + forfaitaire kosten</t>
  </si>
  <si>
    <t>Invoice nr.</t>
  </si>
  <si>
    <t>Invoice date</t>
  </si>
  <si>
    <t>Customer name</t>
  </si>
  <si>
    <t>Invoice amount</t>
  </si>
  <si>
    <t>Balance amount</t>
  </si>
  <si>
    <t>Paid amount</t>
  </si>
  <si>
    <t>KBO/VTA</t>
  </si>
  <si>
    <t>Street</t>
  </si>
  <si>
    <t>Zip code</t>
  </si>
  <si>
    <t>City</t>
  </si>
  <si>
    <t>Comments</t>
  </si>
  <si>
    <t>Paid amount insolvency</t>
  </si>
  <si>
    <t>Pensioenen en soortgelijke verplichtingen</t>
  </si>
  <si>
    <t>Fiscale lasten</t>
  </si>
  <si>
    <t>Grote herstellings- en onderhoudswerken</t>
  </si>
  <si>
    <t>Milieuverplichtingen</t>
  </si>
  <si>
    <t>Overige risico's en kosten</t>
  </si>
  <si>
    <t>164/5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</si>
</sst>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 &quot;€&quot;\ * #,##0.00_ ;_ &quot;€&quot;\ * \-#,##0.00_ ;_ &quot;€&quot;\ * &quot;-&quot;??_ ;_ @_ "/>
    <numFmt numFmtId="167" formatCode="_ * #,##0.00_ ;_ * \-#,##0.00_ ;_ * &quot;-&quot;??_ ;_ @_ "/>
    <numFmt numFmtId="168" formatCode="#,##0.00_ ;[Red]\-#,##0.00\ "/>
    <numFmt numFmtId="169" formatCode="_ &quot;€&quot;\ * #,##0_ ;_ &quot;€&quot;\ * \-#,##0_ ;_ &quot;€&quot;\ * &quot;-&quot;??_ ;_ @_ "/>
    <numFmt numFmtId="170" formatCode="yyyy\-mm\-dd;@"/>
    <numFmt numFmtId="171" formatCode="#,##0.00_ ;\-#,##0.00\ "/>
    <numFmt numFmtId="172" formatCode="d/mm/yyyy;@"/>
    <numFmt numFmtId="173" formatCode="0.000%"/>
    <numFmt numFmtId="174" formatCode="_-* #,##0.00\ [$€-813]_-;\-* #,##0.00\ [$€-813]_-;_-* &quot;-&quot;??\ [$€-813]_-;_-@_-"/>
  </numFmts>
  <fonts count="6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
      <name val="Calibri"/>
      <family val="2"/>
      <scheme val="minor"/>
    </font>
    <font>
      <sz val="10"/>
      <color theme="1"/>
      <name val="Calibri"/>
      <family val="2"/>
      <scheme val="minor"/>
    </font>
    <font>
      <b/>
      <i/>
      <sz val="11"/>
      <color theme="1"/>
      <name val="Calibri"/>
      <family val="2"/>
      <scheme val="minor"/>
    </font>
    <font>
      <sz val="10"/>
      <name val="Arial"/>
      <family val="2"/>
    </font>
    <font>
      <sz val="11"/>
      <color theme="1"/>
      <name val="Calibri"/>
      <family val="2"/>
      <scheme val="minor"/>
    </font>
    <font>
      <b/>
      <sz val="12"/>
      <color theme="1"/>
      <name val="Calibri"/>
      <family val="2"/>
      <scheme val="minor"/>
    </font>
    <font>
      <sz val="12"/>
      <name val="Calibri"/>
      <family val="2"/>
      <scheme val="minor"/>
    </font>
    <font>
      <b/>
      <sz val="11"/>
      <name val="Calibri"/>
      <family val="2"/>
      <scheme val="minor"/>
    </font>
    <font>
      <b/>
      <sz val="12"/>
      <name val="Calibri"/>
      <family val="2"/>
      <scheme val="minor"/>
    </font>
    <font>
      <b/>
      <sz val="10"/>
      <color rgb="FF44546A"/>
      <name val="Calibri"/>
      <family val="2"/>
      <scheme val="minor"/>
    </font>
    <font>
      <b/>
      <sz val="10"/>
      <color rgb="FFFFFFFF"/>
      <name val="Calibri"/>
      <family val="2"/>
      <scheme val="minor"/>
    </font>
    <font>
      <b/>
      <sz val="10"/>
      <color rgb="FF000000"/>
      <name val="Calibri"/>
      <family val="2"/>
      <scheme val="minor"/>
    </font>
    <font>
      <b/>
      <sz val="9"/>
      <color rgb="FF000000"/>
      <name val="Calibri"/>
      <family val="2"/>
      <scheme val="minor"/>
    </font>
    <font>
      <sz val="9"/>
      <color rgb="FF000000"/>
      <name val="Calibri"/>
      <family val="2"/>
      <scheme val="minor"/>
    </font>
    <font>
      <sz val="12"/>
      <color theme="1"/>
      <name val="Calibri"/>
      <family val="2"/>
      <scheme val="minor"/>
    </font>
    <font>
      <b/>
      <u/>
      <sz val="16"/>
      <color theme="1"/>
      <name val="Calibri"/>
      <family val="2"/>
      <scheme val="minor"/>
    </font>
    <font>
      <sz val="11"/>
      <color rgb="FF000000"/>
      <name val="Calibri"/>
      <family val="2"/>
    </font>
    <font>
      <b/>
      <sz val="11"/>
      <color rgb="FF000000"/>
      <name val="Helvetica"/>
      <family val="2"/>
    </font>
    <font>
      <sz val="11"/>
      <color rgb="FF000000"/>
      <name val="Helvetica"/>
      <family val="2"/>
    </font>
    <font>
      <b/>
      <sz val="11"/>
      <color rgb="FF000000"/>
      <name val="Helvetica"/>
    </font>
    <font>
      <sz val="11"/>
      <color rgb="FF000000"/>
      <name val="Helvetica"/>
    </font>
    <font>
      <b/>
      <u/>
      <sz val="10"/>
      <name val="Arial"/>
      <family val="2"/>
    </font>
    <font>
      <u/>
      <sz val="10"/>
      <name val="Arial"/>
      <family val="2"/>
    </font>
    <font>
      <b/>
      <sz val="10"/>
      <name val="Arial"/>
      <family val="2"/>
    </font>
    <font>
      <b/>
      <sz val="11"/>
      <color rgb="FFFF0000"/>
      <name val="Calibri"/>
      <family val="2"/>
      <scheme val="minor"/>
    </font>
    <font>
      <b/>
      <sz val="11"/>
      <name val="Calibri"/>
      <family val="2"/>
    </font>
    <font>
      <b/>
      <sz val="14"/>
      <color theme="9" tint="-0.249977111117893"/>
      <name val="Calibri"/>
      <family val="2"/>
    </font>
    <font>
      <b/>
      <sz val="11"/>
      <name val="Calibri"/>
      <family val="2"/>
    </font>
    <font>
      <i/>
      <sz val="11"/>
      <color theme="1"/>
      <name val="Calibri"/>
      <family val="2"/>
      <scheme val="minor"/>
    </font>
    <font>
      <sz val="11"/>
      <color rgb="FFFF0000"/>
      <name val="Calibri"/>
      <family val="2"/>
      <scheme val="minor"/>
    </font>
    <font>
      <b/>
      <u/>
      <sz val="16"/>
      <name val="Calibri"/>
      <family val="2"/>
      <scheme val="minor"/>
    </font>
    <font>
      <b/>
      <sz val="36"/>
      <name val="Calibri"/>
      <family val="2"/>
      <scheme val="minor"/>
    </font>
    <font>
      <b/>
      <u/>
      <sz val="11"/>
      <color theme="1"/>
      <name val="Calibri"/>
      <family val="2"/>
      <scheme val="minor"/>
    </font>
    <font>
      <b/>
      <sz val="10"/>
      <name val="Calibri"/>
      <family val="2"/>
      <scheme val="minor"/>
    </font>
    <font>
      <sz val="10"/>
      <name val="Calibri"/>
      <family val="2"/>
      <scheme val="minor"/>
    </font>
    <font>
      <sz val="11"/>
      <color theme="1" tint="0.499984740745262"/>
      <name val="Calibri"/>
      <family val="2"/>
      <scheme val="minor"/>
    </font>
    <font>
      <sz val="8"/>
      <name val="Arial"/>
      <family val="2"/>
    </font>
    <font>
      <sz val="11"/>
      <color theme="1" tint="0.34998626667073579"/>
      <name val="Calibri"/>
      <family val="2"/>
      <scheme val="minor"/>
    </font>
    <font>
      <sz val="9"/>
      <name val="Calibri"/>
      <family val="2"/>
      <scheme val="minor"/>
    </font>
    <font>
      <b/>
      <sz val="22"/>
      <name val="Calibri"/>
      <family val="2"/>
      <scheme val="minor"/>
    </font>
    <font>
      <b/>
      <u/>
      <sz val="11"/>
      <name val="Calibri"/>
      <family val="2"/>
      <scheme val="minor"/>
    </font>
    <font>
      <b/>
      <sz val="10"/>
      <color rgb="FF44546A"/>
      <name val="Helvetica"/>
      <family val="2"/>
    </font>
    <font>
      <b/>
      <sz val="10"/>
      <color rgb="FFFFFFFF"/>
      <name val="Helvetica"/>
      <family val="2"/>
    </font>
    <font>
      <b/>
      <sz val="10"/>
      <color rgb="FF000000"/>
      <name val="Helvetica"/>
      <family val="2"/>
    </font>
    <font>
      <b/>
      <sz val="9"/>
      <color rgb="FF000000"/>
      <name val="Helvetica"/>
      <family val="2"/>
    </font>
    <font>
      <sz val="9"/>
      <color rgb="FF000000"/>
      <name val="Helvetica"/>
      <family val="2"/>
    </font>
    <font>
      <b/>
      <sz val="11"/>
      <color theme="9" tint="-0.249977111117893"/>
      <name val="Calibri"/>
      <family val="2"/>
    </font>
    <font>
      <b/>
      <i/>
      <sz val="11"/>
      <color rgb="FFFF0000"/>
      <name val="Calibri"/>
      <family val="2"/>
      <scheme val="minor"/>
    </font>
    <font>
      <b/>
      <i/>
      <sz val="11"/>
      <name val="Calibri"/>
      <family val="2"/>
      <scheme val="minor"/>
    </font>
    <font>
      <i/>
      <sz val="11"/>
      <name val="Calibri"/>
      <family val="2"/>
      <scheme val="minor"/>
    </font>
    <font>
      <b/>
      <sz val="10"/>
      <color rgb="FFFF0000"/>
      <name val="Calibri"/>
      <family val="2"/>
      <scheme val="minor"/>
    </font>
    <font>
      <sz val="10"/>
      <color rgb="FFFF0000"/>
      <name val="Calibri"/>
      <family val="2"/>
      <scheme val="minor"/>
    </font>
    <font>
      <sz val="11"/>
      <color rgb="FF000000"/>
      <name val="Calibri"/>
    </font>
    <font>
      <b/>
      <sz val="14"/>
      <color theme="1"/>
      <name val="Calibri"/>
      <family val="2"/>
      <scheme val="minor"/>
    </font>
    <font>
      <b/>
      <sz val="14"/>
      <name val="Calibri"/>
      <family val="2"/>
      <scheme val="minor"/>
    </font>
    <font>
      <sz val="10"/>
      <color theme="1"/>
      <name val="Arial"/>
      <family val="2"/>
    </font>
    <font>
      <b/>
      <sz val="10"/>
      <color rgb="FFFFFFFF"/>
      <name val="Helvetica"/>
    </font>
    <font>
      <sz val="9"/>
      <color rgb="FF000000"/>
      <name val="Helvetica"/>
    </font>
    <font>
      <b/>
      <sz val="9"/>
      <color rgb="FF000000"/>
      <name val="Helvetica"/>
    </font>
  </fonts>
  <fills count="17">
    <fill>
      <patternFill patternType="none"/>
    </fill>
    <fill>
      <patternFill patternType="gray125"/>
    </fill>
    <fill>
      <patternFill patternType="solid">
        <fgColor theme="0" tint="-0.14999847407452621"/>
        <bgColor indexed="64"/>
      </patternFill>
    </fill>
    <fill>
      <patternFill patternType="solid">
        <fgColor rgb="FF1F497D"/>
        <bgColor rgb="FF000000"/>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F99CC"/>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6"/>
        <bgColor indexed="64"/>
      </patternFill>
    </fill>
    <fill>
      <patternFill patternType="solid">
        <fgColor theme="0"/>
        <bgColor rgb="FF000000"/>
      </patternFill>
    </fill>
  </fills>
  <borders count="12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style="hair">
        <color indexed="8"/>
      </bottom>
      <diagonal/>
    </border>
    <border>
      <left style="thin">
        <color indexed="64"/>
      </left>
      <right style="thin">
        <color indexed="64"/>
      </right>
      <top/>
      <bottom style="hair">
        <color indexed="8"/>
      </bottom>
      <diagonal/>
    </border>
    <border>
      <left/>
      <right style="thin">
        <color indexed="64"/>
      </right>
      <top style="hair">
        <color indexed="8"/>
      </top>
      <bottom style="hair">
        <color indexed="8"/>
      </bottom>
      <diagonal/>
    </border>
    <border>
      <left style="thin">
        <color indexed="64"/>
      </left>
      <right style="thin">
        <color indexed="64"/>
      </right>
      <top style="hair">
        <color indexed="8"/>
      </top>
      <bottom style="hair">
        <color indexed="8"/>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hair">
        <color indexed="8"/>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8"/>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8"/>
      </bottom>
      <diagonal/>
    </border>
    <border>
      <left style="thin">
        <color indexed="64"/>
      </left>
      <right style="thin">
        <color indexed="64"/>
      </right>
      <top/>
      <bottom style="hair">
        <color indexed="64"/>
      </bottom>
      <diagonal/>
    </border>
    <border>
      <left style="thin">
        <color indexed="64"/>
      </left>
      <right style="thin">
        <color indexed="64"/>
      </right>
      <top style="hair">
        <color indexed="8"/>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diagonal/>
    </border>
    <border>
      <left style="medium">
        <color indexed="64"/>
      </left>
      <right style="thin">
        <color indexed="64"/>
      </right>
      <top style="hair">
        <color indexed="64"/>
      </top>
      <bottom style="hair">
        <color indexed="8"/>
      </bottom>
      <diagonal/>
    </border>
    <border>
      <left style="medium">
        <color indexed="64"/>
      </left>
      <right style="thin">
        <color indexed="64"/>
      </right>
      <top style="hair">
        <color indexed="8"/>
      </top>
      <bottom style="hair">
        <color indexed="64"/>
      </bottom>
      <diagonal/>
    </border>
    <border>
      <left/>
      <right/>
      <top style="hair">
        <color indexed="64"/>
      </top>
      <bottom style="hair">
        <color indexed="64"/>
      </bottom>
      <diagonal/>
    </border>
    <border>
      <left style="medium">
        <color indexed="64"/>
      </left>
      <right style="thin">
        <color indexed="64"/>
      </right>
      <top style="hair">
        <color indexed="8"/>
      </top>
      <bottom style="hair">
        <color indexed="8"/>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hair">
        <color indexed="64"/>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s>
  <cellStyleXfs count="23">
    <xf numFmtId="0" fontId="0" fillId="0" borderId="0"/>
    <xf numFmtId="0" fontId="8" fillId="0" borderId="0"/>
    <xf numFmtId="44" fontId="9" fillId="0" borderId="0" applyFont="0" applyFill="0" applyBorder="0" applyAlignment="0" applyProtection="0"/>
    <xf numFmtId="44" fontId="9" fillId="0" borderId="0" applyFont="0" applyFill="0" applyBorder="0" applyAlignment="0" applyProtection="0"/>
    <xf numFmtId="0" fontId="21" fillId="0" borderId="0"/>
    <xf numFmtId="0" fontId="21" fillId="0" borderId="0"/>
    <xf numFmtId="167" fontId="21" fillId="0" borderId="0" applyFont="0" applyFill="0" applyBorder="0" applyAlignment="0" applyProtection="0"/>
    <xf numFmtId="166" fontId="21" fillId="0" borderId="0" applyFont="0" applyFill="0" applyBorder="0" applyAlignment="0" applyProtection="0"/>
    <xf numFmtId="9" fontId="21" fillId="0" borderId="0" applyFont="0" applyFill="0" applyBorder="0" applyAlignment="0" applyProtection="0"/>
    <xf numFmtId="3" fontId="41" fillId="0" borderId="0"/>
    <xf numFmtId="165" fontId="9" fillId="0" borderId="0" applyFont="0" applyFill="0" applyBorder="0" applyAlignment="0" applyProtection="0"/>
    <xf numFmtId="0" fontId="57" fillId="0" borderId="0"/>
    <xf numFmtId="0" fontId="9" fillId="0" borderId="0"/>
    <xf numFmtId="9" fontId="60" fillId="0" borderId="0" applyFont="0" applyFill="0" applyBorder="0" applyAlignment="0" applyProtection="0"/>
    <xf numFmtId="44" fontId="60" fillId="0" borderId="0" applyFont="0" applyFill="0" applyBorder="0" applyAlignment="0" applyProtection="0"/>
    <xf numFmtId="42" fontId="60" fillId="0" borderId="0" applyFont="0" applyFill="0" applyBorder="0" applyAlignment="0" applyProtection="0"/>
    <xf numFmtId="165" fontId="60" fillId="0" borderId="0" applyFont="0" applyFill="0" applyBorder="0" applyAlignment="0" applyProtection="0"/>
    <xf numFmtId="164" fontId="60" fillId="0" borderId="0" applyFont="0" applyFill="0" applyBorder="0" applyAlignment="0" applyProtection="0"/>
    <xf numFmtId="0" fontId="21" fillId="0" borderId="0"/>
    <xf numFmtId="44" fontId="60" fillId="0" borderId="0" applyFont="0" applyFill="0" applyBorder="0" applyAlignment="0" applyProtection="0"/>
    <xf numFmtId="42" fontId="60" fillId="0" borderId="0" applyFont="0" applyFill="0" applyBorder="0" applyAlignment="0" applyProtection="0"/>
    <xf numFmtId="165" fontId="60" fillId="0" borderId="0" applyFont="0" applyFill="0" applyBorder="0" applyAlignment="0" applyProtection="0"/>
    <xf numFmtId="164" fontId="60" fillId="0" borderId="0" applyFont="0" applyFill="0" applyBorder="0" applyAlignment="0" applyProtection="0"/>
  </cellStyleXfs>
  <cellXfs count="1109">
    <xf numFmtId="0" fontId="0" fillId="0" borderId="0" xfId="0"/>
    <xf numFmtId="0" fontId="2" fillId="0" borderId="0" xfId="0" applyFont="1"/>
    <xf numFmtId="0" fontId="0" fillId="0" borderId="0" xfId="0" applyBorder="1"/>
    <xf numFmtId="169" fontId="0" fillId="0" borderId="0" xfId="2" applyNumberFormat="1" applyFont="1" applyAlignment="1">
      <alignment horizontal="right"/>
    </xf>
    <xf numFmtId="0" fontId="0" fillId="0" borderId="0" xfId="0" applyFont="1"/>
    <xf numFmtId="168" fontId="0" fillId="0" borderId="0" xfId="0" applyNumberFormat="1" applyFont="1"/>
    <xf numFmtId="0" fontId="14" fillId="0" borderId="0" xfId="0" applyFont="1"/>
    <xf numFmtId="4" fontId="14" fillId="0" borderId="0" xfId="0" applyNumberFormat="1" applyFont="1" applyAlignment="1">
      <alignment horizontal="right"/>
    </xf>
    <xf numFmtId="0" fontId="15" fillId="3" borderId="0" xfId="0" applyFont="1" applyFill="1"/>
    <xf numFmtId="0" fontId="15" fillId="3" borderId="0" xfId="0" applyFont="1" applyFill="1" applyAlignment="1">
      <alignment horizontal="right"/>
    </xf>
    <xf numFmtId="4" fontId="15" fillId="3" borderId="0" xfId="0" applyNumberFormat="1" applyFont="1" applyFill="1" applyAlignment="1">
      <alignment horizontal="right"/>
    </xf>
    <xf numFmtId="169" fontId="16" fillId="0" borderId="0" xfId="2" applyNumberFormat="1" applyFont="1" applyAlignment="1">
      <alignment horizontal="right"/>
    </xf>
    <xf numFmtId="169" fontId="17" fillId="0" borderId="0" xfId="2" applyNumberFormat="1" applyFont="1" applyAlignment="1">
      <alignment horizontal="right"/>
    </xf>
    <xf numFmtId="169" fontId="18" fillId="0" borderId="0" xfId="2" applyNumberFormat="1" applyFont="1" applyAlignment="1">
      <alignment horizontal="right"/>
    </xf>
    <xf numFmtId="169" fontId="17" fillId="4" borderId="0" xfId="2" applyNumberFormat="1" applyFont="1" applyFill="1" applyAlignment="1">
      <alignment horizontal="right"/>
    </xf>
    <xf numFmtId="0" fontId="0" fillId="0" borderId="0" xfId="0" applyFont="1" applyAlignment="1">
      <alignment horizontal="right"/>
    </xf>
    <xf numFmtId="169" fontId="15" fillId="3" borderId="0" xfId="2" applyNumberFormat="1" applyFont="1" applyFill="1" applyAlignment="1">
      <alignment horizontal="right"/>
    </xf>
    <xf numFmtId="0" fontId="19" fillId="0" borderId="0" xfId="0" applyFont="1"/>
    <xf numFmtId="0" fontId="10" fillId="0" borderId="0" xfId="0" applyFont="1" applyBorder="1" applyAlignment="1">
      <alignment horizontal="left"/>
    </xf>
    <xf numFmtId="0" fontId="0" fillId="0" borderId="0" xfId="0" applyFont="1"/>
    <xf numFmtId="0" fontId="22" fillId="0" borderId="0" xfId="4" applyFont="1"/>
    <xf numFmtId="0" fontId="22" fillId="0" borderId="0" xfId="4" applyFont="1" applyAlignment="1">
      <alignment horizontal="right"/>
    </xf>
    <xf numFmtId="0" fontId="23" fillId="0" borderId="0" xfId="4" applyFont="1" applyAlignment="1">
      <alignment indent="1"/>
    </xf>
    <xf numFmtId="0" fontId="23" fillId="0" borderId="0" xfId="4" applyFont="1" applyAlignment="1">
      <alignment horizontal="right"/>
    </xf>
    <xf numFmtId="0" fontId="23" fillId="0" borderId="0" xfId="4" applyFont="1" applyAlignment="1">
      <alignment indent="3"/>
    </xf>
    <xf numFmtId="0" fontId="22" fillId="4" borderId="0" xfId="4" applyFont="1" applyFill="1"/>
    <xf numFmtId="0" fontId="22" fillId="4" borderId="0" xfId="4" applyFont="1" applyFill="1" applyAlignment="1">
      <alignment horizontal="right"/>
    </xf>
    <xf numFmtId="0" fontId="24" fillId="0" borderId="0" xfId="0" applyFont="1"/>
    <xf numFmtId="0" fontId="24" fillId="0" borderId="0" xfId="0" applyFont="1" applyAlignment="1">
      <alignment horizontal="right"/>
    </xf>
    <xf numFmtId="0" fontId="25" fillId="0" borderId="0" xfId="0" applyFont="1" applyAlignment="1">
      <alignment indent="1"/>
    </xf>
    <xf numFmtId="0" fontId="25" fillId="0" borderId="0" xfId="0" applyFont="1" applyAlignment="1">
      <alignment horizontal="right"/>
    </xf>
    <xf numFmtId="0" fontId="24" fillId="4" borderId="0" xfId="0" applyFont="1" applyFill="1"/>
    <xf numFmtId="0" fontId="24" fillId="4" borderId="0" xfId="0" applyFont="1" applyFill="1" applyAlignment="1">
      <alignment horizontal="right"/>
    </xf>
    <xf numFmtId="0" fontId="0" fillId="0" borderId="0" xfId="0" applyFont="1" applyBorder="1"/>
    <xf numFmtId="3" fontId="11" fillId="0" borderId="40" xfId="1" applyNumberFormat="1" applyFont="1" applyFill="1" applyBorder="1" applyProtection="1"/>
    <xf numFmtId="3" fontId="11" fillId="0" borderId="36" xfId="1" applyNumberFormat="1" applyFont="1" applyFill="1" applyBorder="1" applyProtection="1"/>
    <xf numFmtId="14" fontId="12" fillId="0" borderId="0" xfId="1" applyNumberFormat="1" applyFont="1" applyFill="1" applyBorder="1" applyAlignment="1" applyProtection="1">
      <alignment horizontal="center"/>
    </xf>
    <xf numFmtId="0" fontId="12" fillId="0" borderId="0" xfId="1" quotePrefix="1" applyNumberFormat="1" applyFont="1" applyFill="1" applyBorder="1" applyAlignment="1" applyProtection="1">
      <alignment horizontal="center"/>
    </xf>
    <xf numFmtId="14" fontId="12" fillId="0" borderId="0" xfId="1" quotePrefix="1" applyNumberFormat="1" applyFont="1" applyFill="1" applyBorder="1" applyAlignment="1" applyProtection="1">
      <alignment horizontal="center"/>
    </xf>
    <xf numFmtId="0" fontId="4" fillId="0" borderId="0" xfId="1" applyNumberFormat="1" applyFont="1" applyFill="1" applyBorder="1" applyAlignment="1" applyProtection="1">
      <alignment horizontal="center"/>
    </xf>
    <xf numFmtId="170" fontId="14" fillId="0" borderId="0" xfId="0" applyNumberFormat="1" applyFont="1" applyAlignment="1">
      <alignment horizontal="right"/>
    </xf>
    <xf numFmtId="168" fontId="0" fillId="0" borderId="0" xfId="0" applyNumberFormat="1"/>
    <xf numFmtId="0" fontId="0" fillId="4" borderId="0" xfId="0" applyFont="1" applyFill="1"/>
    <xf numFmtId="0" fontId="26" fillId="0" borderId="40" xfId="0" applyFont="1" applyBorder="1" applyAlignment="1">
      <alignment vertical="top"/>
    </xf>
    <xf numFmtId="0" fontId="27" fillId="0" borderId="41" xfId="0" applyFont="1" applyBorder="1"/>
    <xf numFmtId="0" fontId="0" fillId="0" borderId="41" xfId="0" applyBorder="1"/>
    <xf numFmtId="0" fontId="0" fillId="0" borderId="42" xfId="0" applyBorder="1"/>
    <xf numFmtId="0" fontId="0" fillId="0" borderId="43" xfId="0" applyBorder="1"/>
    <xf numFmtId="0" fontId="0" fillId="0" borderId="44" xfId="0" applyBorder="1"/>
    <xf numFmtId="0" fontId="8" fillId="0" borderId="43" xfId="0" applyFont="1" applyBorder="1" applyAlignment="1">
      <alignment vertical="top"/>
    </xf>
    <xf numFmtId="0" fontId="0" fillId="0" borderId="70" xfId="0" applyBorder="1"/>
    <xf numFmtId="0" fontId="0" fillId="0" borderId="71" xfId="0" applyBorder="1"/>
    <xf numFmtId="0" fontId="0" fillId="0" borderId="72" xfId="0" applyBorder="1"/>
    <xf numFmtId="0" fontId="0" fillId="0" borderId="36" xfId="0" applyBorder="1"/>
    <xf numFmtId="0" fontId="0" fillId="0" borderId="38" xfId="0" applyBorder="1"/>
    <xf numFmtId="0" fontId="0" fillId="0" borderId="39" xfId="0" applyBorder="1"/>
    <xf numFmtId="168" fontId="19" fillId="0" borderId="0" xfId="0" applyNumberFormat="1" applyFont="1"/>
    <xf numFmtId="168" fontId="0" fillId="0" borderId="0" xfId="0" applyNumberFormat="1" applyFont="1" applyBorder="1"/>
    <xf numFmtId="0" fontId="2" fillId="0" borderId="69" xfId="0" applyFont="1" applyBorder="1" applyAlignment="1">
      <alignment horizontal="center"/>
    </xf>
    <xf numFmtId="0" fontId="2" fillId="0" borderId="73" xfId="0" applyFont="1" applyBorder="1" applyAlignment="1">
      <alignment horizontal="center"/>
    </xf>
    <xf numFmtId="0" fontId="2" fillId="0" borderId="68" xfId="0" applyFont="1" applyBorder="1" applyAlignment="1">
      <alignment horizontal="center"/>
    </xf>
    <xf numFmtId="0" fontId="26" fillId="0" borderId="43" xfId="0" applyFont="1" applyBorder="1" applyAlignment="1">
      <alignment vertical="top"/>
    </xf>
    <xf numFmtId="0" fontId="0" fillId="0" borderId="59" xfId="0" applyBorder="1"/>
    <xf numFmtId="0" fontId="0" fillId="0" borderId="0" xfId="0" applyAlignment="1">
      <alignment horizontal="left"/>
    </xf>
    <xf numFmtId="0" fontId="19" fillId="0" borderId="41" xfId="0" applyFont="1" applyBorder="1"/>
    <xf numFmtId="3" fontId="13" fillId="0" borderId="38" xfId="1" applyNumberFormat="1" applyFont="1" applyFill="1" applyBorder="1" applyProtection="1"/>
    <xf numFmtId="3" fontId="11" fillId="0" borderId="38" xfId="1" applyNumberFormat="1" applyFont="1" applyFill="1" applyBorder="1" applyProtection="1"/>
    <xf numFmtId="0" fontId="2" fillId="0" borderId="0" xfId="0" quotePrefix="1" applyFont="1" applyBorder="1" applyAlignment="1"/>
    <xf numFmtId="0" fontId="7" fillId="0" borderId="0" xfId="0" quotePrefix="1" applyFont="1" applyBorder="1" applyAlignment="1"/>
    <xf numFmtId="0" fontId="2" fillId="0" borderId="0" xfId="0" applyFont="1" applyBorder="1" applyAlignment="1"/>
    <xf numFmtId="0" fontId="2" fillId="0" borderId="0" xfId="0" applyFont="1" applyFill="1" applyBorder="1" applyAlignment="1"/>
    <xf numFmtId="0" fontId="2" fillId="0" borderId="0" xfId="0" applyFont="1" applyAlignment="1"/>
    <xf numFmtId="0" fontId="0" fillId="0" borderId="0" xfId="0" applyAlignment="1"/>
    <xf numFmtId="14" fontId="0" fillId="0" borderId="0" xfId="0" applyNumberFormat="1"/>
    <xf numFmtId="0" fontId="0" fillId="9" borderId="0" xfId="0" applyFill="1"/>
    <xf numFmtId="168" fontId="4" fillId="11" borderId="1" xfId="1" quotePrefix="1" applyNumberFormat="1" applyFont="1" applyFill="1" applyBorder="1" applyAlignment="1" applyProtection="1">
      <alignment horizontal="right"/>
    </xf>
    <xf numFmtId="168" fontId="4" fillId="11" borderId="89" xfId="1" applyNumberFormat="1" applyFont="1" applyFill="1" applyBorder="1" applyAlignment="1" applyProtection="1">
      <alignment horizontal="right"/>
    </xf>
    <xf numFmtId="0" fontId="19" fillId="0" borderId="48" xfId="0" applyFont="1" applyBorder="1"/>
    <xf numFmtId="0" fontId="19" fillId="0" borderId="50" xfId="0" applyFont="1" applyBorder="1"/>
    <xf numFmtId="0" fontId="19" fillId="0" borderId="51" xfId="0" applyFont="1" applyBorder="1"/>
    <xf numFmtId="0" fontId="19" fillId="0" borderId="52" xfId="0" applyFont="1" applyBorder="1"/>
    <xf numFmtId="0" fontId="19" fillId="0" borderId="49" xfId="0" applyFont="1" applyBorder="1"/>
    <xf numFmtId="0" fontId="19" fillId="0" borderId="54" xfId="0" applyFont="1" applyBorder="1"/>
    <xf numFmtId="3" fontId="13" fillId="0" borderId="58" xfId="1" applyNumberFormat="1" applyFont="1" applyFill="1" applyBorder="1" applyAlignment="1" applyProtection="1">
      <alignment horizontal="center"/>
    </xf>
    <xf numFmtId="3" fontId="13" fillId="0" borderId="59" xfId="1" applyNumberFormat="1" applyFont="1" applyFill="1" applyBorder="1" applyAlignment="1" applyProtection="1">
      <alignment horizontal="center"/>
    </xf>
    <xf numFmtId="0" fontId="14" fillId="0" borderId="0" xfId="0" applyFont="1" applyAlignment="1">
      <alignment horizontal="center"/>
    </xf>
    <xf numFmtId="3" fontId="13" fillId="0" borderId="43" xfId="1" applyNumberFormat="1" applyFont="1" applyFill="1" applyBorder="1" applyAlignment="1" applyProtection="1">
      <alignment horizontal="center"/>
    </xf>
    <xf numFmtId="168" fontId="28" fillId="0" borderId="68" xfId="0" applyNumberFormat="1" applyFont="1" applyBorder="1" applyAlignment="1">
      <alignment horizontal="center"/>
    </xf>
    <xf numFmtId="171" fontId="35" fillId="0" borderId="2" xfId="0" applyNumberFormat="1" applyFont="1" applyBorder="1" applyProtection="1"/>
    <xf numFmtId="171" fontId="0" fillId="0" borderId="0" xfId="0" applyNumberFormat="1" applyBorder="1" applyProtection="1"/>
    <xf numFmtId="0" fontId="0" fillId="0" borderId="0" xfId="0" applyProtection="1"/>
    <xf numFmtId="171" fontId="0" fillId="0" borderId="5" xfId="0" applyNumberFormat="1" applyBorder="1" applyProtection="1"/>
    <xf numFmtId="171" fontId="0" fillId="7" borderId="59" xfId="0" applyNumberFormat="1" applyFill="1" applyBorder="1" applyProtection="1"/>
    <xf numFmtId="171" fontId="0" fillId="0" borderId="6" xfId="0" applyNumberFormat="1" applyBorder="1" applyProtection="1"/>
    <xf numFmtId="171" fontId="2" fillId="0" borderId="8" xfId="0" applyNumberFormat="1" applyFont="1" applyBorder="1" applyProtection="1"/>
    <xf numFmtId="171" fontId="0" fillId="0" borderId="10" xfId="0" applyNumberFormat="1" applyBorder="1" applyProtection="1"/>
    <xf numFmtId="171" fontId="0" fillId="0" borderId="0" xfId="0" applyNumberFormat="1" applyProtection="1"/>
    <xf numFmtId="170" fontId="0" fillId="0" borderId="9" xfId="0" applyNumberFormat="1" applyBorder="1" applyProtection="1">
      <protection locked="0"/>
    </xf>
    <xf numFmtId="170" fontId="0" fillId="0" borderId="0" xfId="0" applyNumberFormat="1" applyProtection="1">
      <protection locked="0"/>
    </xf>
    <xf numFmtId="0" fontId="0" fillId="0" borderId="70" xfId="0" applyBorder="1" applyProtection="1"/>
    <xf numFmtId="0" fontId="0" fillId="0" borderId="71" xfId="0" applyBorder="1" applyProtection="1"/>
    <xf numFmtId="0" fontId="0" fillId="0" borderId="72" xfId="0" applyBorder="1" applyProtection="1"/>
    <xf numFmtId="0" fontId="2" fillId="0" borderId="73" xfId="0" applyFont="1" applyBorder="1" applyAlignment="1" applyProtection="1">
      <alignment horizontal="center"/>
    </xf>
    <xf numFmtId="168" fontId="0" fillId="0" borderId="44" xfId="0" applyNumberFormat="1" applyBorder="1" applyProtection="1">
      <protection locked="0"/>
    </xf>
    <xf numFmtId="168" fontId="0" fillId="0" borderId="73" xfId="0" applyNumberFormat="1" applyBorder="1" applyProtection="1">
      <protection locked="0"/>
    </xf>
    <xf numFmtId="168" fontId="0" fillId="0" borderId="39" xfId="0" applyNumberFormat="1" applyBorder="1" applyProtection="1">
      <protection locked="0"/>
    </xf>
    <xf numFmtId="0" fontId="30" fillId="0" borderId="43" xfId="0" applyFont="1" applyBorder="1" applyAlignment="1" applyProtection="1">
      <alignment horizontal="left"/>
      <protection locked="0"/>
    </xf>
    <xf numFmtId="0" fontId="30" fillId="5" borderId="9" xfId="0" applyFont="1" applyFill="1" applyBorder="1" applyProtection="1">
      <protection locked="0"/>
    </xf>
    <xf numFmtId="0" fontId="32" fillId="0" borderId="0" xfId="0" applyFont="1" applyBorder="1" applyProtection="1">
      <protection locked="0"/>
    </xf>
    <xf numFmtId="0" fontId="2" fillId="0" borderId="0" xfId="0" applyFont="1" applyBorder="1" applyProtection="1">
      <protection locked="0"/>
    </xf>
    <xf numFmtId="0" fontId="2" fillId="0" borderId="11" xfId="0" applyFont="1" applyBorder="1" applyProtection="1">
      <protection locked="0"/>
    </xf>
    <xf numFmtId="0" fontId="2" fillId="0" borderId="44" xfId="0" applyFont="1" applyBorder="1" applyProtection="1">
      <protection locked="0"/>
    </xf>
    <xf numFmtId="0" fontId="0" fillId="0" borderId="43" xfId="0" applyBorder="1" applyAlignment="1" applyProtection="1">
      <alignment horizontal="left"/>
      <protection locked="0"/>
    </xf>
    <xf numFmtId="0" fontId="0" fillId="5" borderId="89" xfId="0" applyFill="1" applyBorder="1" applyProtection="1">
      <protection locked="0"/>
    </xf>
    <xf numFmtId="0" fontId="0" fillId="0" borderId="0" xfId="0" applyBorder="1" applyProtection="1">
      <protection locked="0"/>
    </xf>
    <xf numFmtId="0" fontId="0" fillId="0" borderId="44" xfId="0" applyBorder="1" applyProtection="1">
      <protection locked="0"/>
    </xf>
    <xf numFmtId="0" fontId="0" fillId="5" borderId="9" xfId="0" applyFill="1" applyBorder="1" applyProtection="1">
      <protection locked="0"/>
    </xf>
    <xf numFmtId="0" fontId="0" fillId="0" borderId="0" xfId="0" applyFill="1" applyBorder="1" applyProtection="1">
      <protection locked="0"/>
    </xf>
    <xf numFmtId="0" fontId="0" fillId="6" borderId="36" xfId="0" applyFill="1" applyBorder="1" applyAlignment="1" applyProtection="1">
      <alignment horizontal="left"/>
      <protection locked="0"/>
    </xf>
    <xf numFmtId="0" fontId="0" fillId="6" borderId="90" xfId="0" applyFill="1" applyBorder="1" applyProtection="1">
      <protection locked="0"/>
    </xf>
    <xf numFmtId="0" fontId="0" fillId="6" borderId="38" xfId="0" applyFill="1" applyBorder="1" applyProtection="1">
      <protection locked="0"/>
    </xf>
    <xf numFmtId="0" fontId="0" fillId="6" borderId="39" xfId="0" applyFill="1" applyBorder="1" applyProtection="1">
      <protection locked="0"/>
    </xf>
    <xf numFmtId="171" fontId="20" fillId="0" borderId="0" xfId="0" applyNumberFormat="1" applyFont="1" applyProtection="1"/>
    <xf numFmtId="171" fontId="2" fillId="0" borderId="11" xfId="0" applyNumberFormat="1" applyFont="1" applyBorder="1" applyProtection="1"/>
    <xf numFmtId="171" fontId="0" fillId="10" borderId="3" xfId="0" applyNumberFormat="1" applyFill="1" applyBorder="1" applyProtection="1"/>
    <xf numFmtId="168" fontId="4" fillId="0" borderId="0" xfId="1" applyNumberFormat="1" applyFont="1" applyFill="1" applyBorder="1" applyProtection="1">
      <protection hidden="1"/>
    </xf>
    <xf numFmtId="168" fontId="4" fillId="0" borderId="11" xfId="1" applyNumberFormat="1" applyFont="1" applyFill="1" applyBorder="1" applyProtection="1">
      <protection hidden="1"/>
    </xf>
    <xf numFmtId="168" fontId="12" fillId="0" borderId="11" xfId="1" applyNumberFormat="1" applyFont="1" applyFill="1" applyBorder="1" applyProtection="1">
      <protection hidden="1"/>
    </xf>
    <xf numFmtId="168" fontId="12" fillId="0" borderId="0" xfId="1" applyNumberFormat="1" applyFont="1" applyFill="1" applyBorder="1" applyProtection="1">
      <protection hidden="1"/>
    </xf>
    <xf numFmtId="4" fontId="4" fillId="0" borderId="0" xfId="0" applyNumberFormat="1" applyFont="1" applyProtection="1">
      <protection hidden="1"/>
    </xf>
    <xf numFmtId="0" fontId="4" fillId="0" borderId="0" xfId="0" applyFont="1" applyProtection="1">
      <protection hidden="1"/>
    </xf>
    <xf numFmtId="0" fontId="11" fillId="0" borderId="0" xfId="0" applyFont="1" applyProtection="1">
      <protection hidden="1"/>
    </xf>
    <xf numFmtId="0" fontId="11" fillId="0" borderId="0" xfId="0" applyFont="1" applyBorder="1" applyProtection="1">
      <protection hidden="1"/>
    </xf>
    <xf numFmtId="0" fontId="13" fillId="10" borderId="0" xfId="0" applyFont="1" applyFill="1" applyBorder="1" applyAlignment="1" applyProtection="1">
      <protection hidden="1"/>
    </xf>
    <xf numFmtId="0" fontId="43" fillId="0" borderId="0" xfId="0" applyFont="1" applyBorder="1" applyProtection="1">
      <protection hidden="1"/>
    </xf>
    <xf numFmtId="14" fontId="13" fillId="10" borderId="0" xfId="0" applyNumberFormat="1" applyFont="1" applyFill="1" applyBorder="1" applyAlignment="1" applyProtection="1">
      <protection hidden="1"/>
    </xf>
    <xf numFmtId="14" fontId="11" fillId="0" borderId="0" xfId="0" applyNumberFormat="1" applyFont="1" applyProtection="1">
      <protection hidden="1"/>
    </xf>
    <xf numFmtId="0" fontId="4" fillId="0" borderId="38" xfId="0" applyFont="1" applyBorder="1" applyProtection="1">
      <protection hidden="1"/>
    </xf>
    <xf numFmtId="0" fontId="13" fillId="0" borderId="0" xfId="0" applyFont="1" applyBorder="1" applyProtection="1">
      <protection hidden="1"/>
    </xf>
    <xf numFmtId="14" fontId="13" fillId="0" borderId="0" xfId="0" applyNumberFormat="1" applyFont="1" applyAlignment="1" applyProtection="1">
      <alignment horizontal="left"/>
      <protection hidden="1"/>
    </xf>
    <xf numFmtId="0" fontId="11" fillId="0" borderId="0" xfId="0" applyFont="1" applyBorder="1" applyAlignment="1" applyProtection="1">
      <protection hidden="1"/>
    </xf>
    <xf numFmtId="0" fontId="4" fillId="0" borderId="6" xfId="0" applyFont="1" applyBorder="1" applyProtection="1">
      <protection hidden="1"/>
    </xf>
    <xf numFmtId="0" fontId="4" fillId="0" borderId="5" xfId="0" applyFont="1" applyBorder="1" applyProtection="1">
      <protection hidden="1"/>
    </xf>
    <xf numFmtId="4" fontId="4" fillId="0" borderId="5" xfId="0" applyNumberFormat="1" applyFont="1" applyBorder="1" applyProtection="1">
      <protection hidden="1"/>
    </xf>
    <xf numFmtId="4" fontId="4" fillId="0" borderId="0" xfId="0" applyNumberFormat="1" applyFont="1" applyBorder="1" applyProtection="1">
      <protection hidden="1"/>
    </xf>
    <xf numFmtId="0" fontId="4" fillId="0" borderId="0" xfId="0" applyFont="1" applyBorder="1" applyProtection="1">
      <protection hidden="1"/>
    </xf>
    <xf numFmtId="0" fontId="4" fillId="0" borderId="11" xfId="0" applyFont="1" applyBorder="1" applyProtection="1">
      <protection hidden="1"/>
    </xf>
    <xf numFmtId="171" fontId="37" fillId="0" borderId="2" xfId="0" applyNumberFormat="1" applyFont="1" applyBorder="1" applyProtection="1"/>
    <xf numFmtId="171" fontId="29" fillId="0" borderId="12" xfId="0" applyNumberFormat="1" applyFont="1" applyBorder="1" applyProtection="1"/>
    <xf numFmtId="0" fontId="34" fillId="0" borderId="43" xfId="0" applyFont="1" applyBorder="1"/>
    <xf numFmtId="0" fontId="34" fillId="0" borderId="0" xfId="0" applyFont="1" applyBorder="1"/>
    <xf numFmtId="0" fontId="34" fillId="0" borderId="44" xfId="0" applyFont="1" applyBorder="1"/>
    <xf numFmtId="0" fontId="29" fillId="0" borderId="69" xfId="0" applyFont="1" applyBorder="1" applyAlignment="1">
      <alignment horizontal="center"/>
    </xf>
    <xf numFmtId="168" fontId="0" fillId="2" borderId="73" xfId="0" applyNumberFormat="1" applyFill="1" applyBorder="1" applyProtection="1"/>
    <xf numFmtId="174" fontId="0" fillId="0" borderId="0" xfId="0" applyNumberFormat="1"/>
    <xf numFmtId="174" fontId="19" fillId="0" borderId="0" xfId="0" applyNumberFormat="1" applyFont="1"/>
    <xf numFmtId="174" fontId="4" fillId="0" borderId="38" xfId="1" applyNumberFormat="1" applyFont="1" applyFill="1" applyBorder="1" applyAlignment="1" applyProtection="1">
      <alignment horizontal="center"/>
    </xf>
    <xf numFmtId="174" fontId="30" fillId="0" borderId="0" xfId="0" applyNumberFormat="1" applyFont="1" applyBorder="1" applyAlignment="1" applyProtection="1">
      <alignment horizontal="right"/>
      <protection locked="0"/>
    </xf>
    <xf numFmtId="174" fontId="0" fillId="0" borderId="0" xfId="0" applyNumberFormat="1" applyBorder="1" applyAlignment="1" applyProtection="1">
      <alignment horizontal="right"/>
      <protection locked="0"/>
    </xf>
    <xf numFmtId="174" fontId="0" fillId="6" borderId="38" xfId="0" applyNumberFormat="1" applyFill="1" applyBorder="1" applyAlignment="1" applyProtection="1">
      <alignment horizontal="right"/>
      <protection locked="0"/>
    </xf>
    <xf numFmtId="174" fontId="4" fillId="0" borderId="0" xfId="1" applyNumberFormat="1" applyFont="1" applyFill="1" applyBorder="1" applyAlignment="1" applyProtection="1">
      <alignment horizontal="center"/>
    </xf>
    <xf numFmtId="174" fontId="30" fillId="0" borderId="11" xfId="0" applyNumberFormat="1" applyFont="1" applyBorder="1" applyAlignment="1" applyProtection="1">
      <alignment horizontal="right"/>
      <protection locked="0"/>
    </xf>
    <xf numFmtId="14" fontId="12" fillId="0" borderId="0" xfId="1" quotePrefix="1" applyNumberFormat="1" applyFont="1" applyFill="1" applyBorder="1" applyAlignment="1" applyProtection="1"/>
    <xf numFmtId="170" fontId="12" fillId="0" borderId="0" xfId="1" quotePrefix="1" applyNumberFormat="1" applyFont="1" applyFill="1" applyBorder="1" applyAlignment="1" applyProtection="1"/>
    <xf numFmtId="3" fontId="11" fillId="8" borderId="58" xfId="1" applyNumberFormat="1" applyFont="1" applyFill="1" applyBorder="1" applyProtection="1"/>
    <xf numFmtId="3" fontId="11" fillId="8" borderId="69" xfId="1" applyNumberFormat="1" applyFont="1" applyFill="1" applyBorder="1" applyProtection="1"/>
    <xf numFmtId="3" fontId="11" fillId="8" borderId="68" xfId="1" applyNumberFormat="1" applyFont="1" applyFill="1" applyBorder="1" applyProtection="1"/>
    <xf numFmtId="0" fontId="4" fillId="0" borderId="4" xfId="0" applyFont="1" applyBorder="1" applyProtection="1"/>
    <xf numFmtId="0" fontId="12" fillId="0" borderId="7" xfId="0" applyFont="1" applyBorder="1" applyAlignment="1" applyProtection="1">
      <alignment horizontal="right"/>
    </xf>
    <xf numFmtId="0" fontId="4" fillId="0" borderId="7" xfId="0" applyFont="1" applyBorder="1" applyProtection="1"/>
    <xf numFmtId="0" fontId="13" fillId="0" borderId="7" xfId="0" applyFont="1" applyBorder="1" applyAlignment="1" applyProtection="1">
      <alignment horizontal="right"/>
    </xf>
    <xf numFmtId="0" fontId="11" fillId="0" borderId="7" xfId="0" applyFont="1" applyBorder="1" applyAlignment="1" applyProtection="1">
      <alignment horizontal="right"/>
    </xf>
    <xf numFmtId="0" fontId="11" fillId="0" borderId="0" xfId="0" applyFont="1" applyAlignment="1" applyProtection="1">
      <alignment horizontal="right"/>
    </xf>
    <xf numFmtId="0" fontId="4" fillId="0" borderId="0" xfId="0" applyFont="1" applyProtection="1"/>
    <xf numFmtId="0" fontId="4" fillId="4" borderId="7" xfId="0" applyFont="1" applyFill="1" applyBorder="1" applyProtection="1"/>
    <xf numFmtId="0" fontId="4" fillId="0" borderId="47" xfId="0" applyFont="1" applyBorder="1" applyProtection="1"/>
    <xf numFmtId="0" fontId="11" fillId="0" borderId="5" xfId="4" applyFont="1" applyBorder="1" applyAlignment="1" applyProtection="1">
      <alignment indent="1"/>
    </xf>
    <xf numFmtId="0" fontId="13" fillId="0" borderId="5" xfId="4" applyFont="1" applyBorder="1" applyAlignment="1" applyProtection="1">
      <alignment horizontal="right"/>
    </xf>
    <xf numFmtId="0" fontId="4" fillId="0" borderId="7" xfId="0" applyFont="1" applyBorder="1" applyAlignment="1" applyProtection="1">
      <alignment horizontal="right"/>
    </xf>
    <xf numFmtId="0" fontId="13" fillId="0" borderId="7" xfId="4" applyFont="1" applyBorder="1" applyAlignment="1" applyProtection="1">
      <alignment horizontal="right"/>
    </xf>
    <xf numFmtId="0" fontId="4" fillId="0" borderId="65" xfId="0" applyFont="1" applyBorder="1" applyAlignment="1" applyProtection="1">
      <alignment horizontal="right"/>
    </xf>
    <xf numFmtId="0" fontId="13" fillId="0" borderId="7" xfId="4" applyFont="1" applyFill="1" applyBorder="1" applyAlignment="1" applyProtection="1">
      <alignment horizontal="right"/>
    </xf>
    <xf numFmtId="0" fontId="4" fillId="4" borderId="63" xfId="0" applyFont="1" applyFill="1" applyBorder="1" applyAlignment="1" applyProtection="1">
      <alignment horizontal="right"/>
    </xf>
    <xf numFmtId="0" fontId="4" fillId="0" borderId="89" xfId="0" applyFont="1" applyBorder="1" applyProtection="1"/>
    <xf numFmtId="0" fontId="4" fillId="0" borderId="0" xfId="0" applyFont="1" applyBorder="1" applyProtection="1"/>
    <xf numFmtId="170" fontId="38" fillId="8" borderId="45" xfId="1" applyNumberFormat="1" applyFont="1" applyFill="1" applyBorder="1" applyAlignment="1" applyProtection="1">
      <alignment horizontal="center"/>
    </xf>
    <xf numFmtId="0" fontId="38" fillId="8" borderId="5" xfId="1" quotePrefix="1" applyNumberFormat="1" applyFont="1" applyFill="1" applyBorder="1" applyAlignment="1" applyProtection="1">
      <alignment horizontal="center"/>
    </xf>
    <xf numFmtId="0" fontId="39" fillId="8" borderId="47" xfId="1" applyNumberFormat="1" applyFont="1" applyFill="1" applyBorder="1" applyAlignment="1" applyProtection="1">
      <alignment horizontal="center"/>
    </xf>
    <xf numFmtId="168" fontId="34" fillId="13" borderId="44" xfId="0" applyNumberFormat="1" applyFont="1" applyFill="1" applyBorder="1" applyProtection="1"/>
    <xf numFmtId="170" fontId="2" fillId="0" borderId="59" xfId="0" applyNumberFormat="1" applyFont="1" applyBorder="1" applyAlignment="1" applyProtection="1">
      <alignment horizontal="center"/>
      <protection locked="0"/>
    </xf>
    <xf numFmtId="0" fontId="30" fillId="0" borderId="48" xfId="0" applyFont="1" applyBorder="1" applyAlignment="1" applyProtection="1">
      <alignment horizontal="center"/>
    </xf>
    <xf numFmtId="0" fontId="30" fillId="5" borderId="4" xfId="0" applyFont="1" applyFill="1" applyBorder="1" applyAlignment="1" applyProtection="1">
      <alignment horizontal="center"/>
    </xf>
    <xf numFmtId="0" fontId="30" fillId="5" borderId="41" xfId="0" applyFont="1" applyFill="1" applyBorder="1" applyAlignment="1" applyProtection="1">
      <alignment horizontal="center"/>
    </xf>
    <xf numFmtId="174" fontId="30" fillId="0" borderId="31" xfId="0" applyNumberFormat="1" applyFont="1" applyBorder="1" applyAlignment="1" applyProtection="1">
      <alignment horizontal="center"/>
    </xf>
    <xf numFmtId="0" fontId="2" fillId="0" borderId="32" xfId="0" applyFont="1" applyBorder="1" applyAlignment="1" applyProtection="1">
      <alignment horizontal="center"/>
    </xf>
    <xf numFmtId="0" fontId="2" fillId="0" borderId="41" xfId="0" applyFont="1" applyBorder="1" applyAlignment="1" applyProtection="1">
      <alignment horizontal="center"/>
    </xf>
    <xf numFmtId="0" fontId="2" fillId="0" borderId="33" xfId="0" applyFont="1" applyBorder="1" applyAlignment="1" applyProtection="1">
      <alignment horizontal="center"/>
    </xf>
    <xf numFmtId="170" fontId="38" fillId="14" borderId="45" xfId="1" applyNumberFormat="1" applyFont="1" applyFill="1" applyBorder="1" applyAlignment="1" applyProtection="1">
      <alignment horizontal="center"/>
    </xf>
    <xf numFmtId="0" fontId="39" fillId="14" borderId="47" xfId="1" applyNumberFormat="1" applyFont="1" applyFill="1" applyBorder="1" applyAlignment="1" applyProtection="1">
      <alignment horizontal="center"/>
    </xf>
    <xf numFmtId="0" fontId="38" fillId="14" borderId="7" xfId="1" quotePrefix="1" applyNumberFormat="1" applyFont="1" applyFill="1" applyBorder="1" applyAlignment="1" applyProtection="1">
      <alignment horizontal="center"/>
    </xf>
    <xf numFmtId="170" fontId="38" fillId="15" borderId="45" xfId="1" applyNumberFormat="1" applyFont="1" applyFill="1" applyBorder="1" applyAlignment="1" applyProtection="1">
      <alignment horizontal="center"/>
    </xf>
    <xf numFmtId="0" fontId="38" fillId="15" borderId="0" xfId="1" quotePrefix="1" applyNumberFormat="1" applyFont="1" applyFill="1" applyBorder="1" applyAlignment="1" applyProtection="1">
      <alignment horizontal="center"/>
    </xf>
    <xf numFmtId="0" fontId="39" fillId="15" borderId="47" xfId="1" applyNumberFormat="1" applyFont="1" applyFill="1" applyBorder="1" applyAlignment="1" applyProtection="1">
      <alignment horizontal="center"/>
    </xf>
    <xf numFmtId="14" fontId="38" fillId="9" borderId="7" xfId="1" quotePrefix="1" applyNumberFormat="1" applyFont="1" applyFill="1" applyBorder="1" applyAlignment="1" applyProtection="1">
      <alignment horizontal="center"/>
    </xf>
    <xf numFmtId="0" fontId="39" fillId="9" borderId="47" xfId="1" applyNumberFormat="1" applyFont="1" applyFill="1" applyBorder="1" applyAlignment="1" applyProtection="1">
      <alignment horizontal="center"/>
    </xf>
    <xf numFmtId="0" fontId="38" fillId="12" borderId="7" xfId="1" quotePrefix="1" applyNumberFormat="1" applyFont="1" applyFill="1" applyBorder="1" applyAlignment="1" applyProtection="1">
      <alignment horizontal="center"/>
    </xf>
    <xf numFmtId="0" fontId="39" fillId="12" borderId="47" xfId="1" applyNumberFormat="1" applyFont="1" applyFill="1" applyBorder="1" applyAlignment="1" applyProtection="1">
      <alignment horizontal="center"/>
    </xf>
    <xf numFmtId="168" fontId="4" fillId="9" borderId="1" xfId="1" quotePrefix="1" applyNumberFormat="1" applyFont="1" applyFill="1" applyBorder="1" applyAlignment="1" applyProtection="1">
      <alignment horizontal="right"/>
    </xf>
    <xf numFmtId="168" fontId="4" fillId="9" borderId="89" xfId="1" applyNumberFormat="1" applyFont="1" applyFill="1" applyBorder="1" applyAlignment="1" applyProtection="1">
      <alignment horizontal="right"/>
    </xf>
    <xf numFmtId="168" fontId="4" fillId="14" borderId="1" xfId="1" quotePrefix="1" applyNumberFormat="1" applyFont="1" applyFill="1" applyBorder="1" applyAlignment="1" applyProtection="1">
      <alignment horizontal="right"/>
    </xf>
    <xf numFmtId="168" fontId="4" fillId="14" borderId="89" xfId="1" applyNumberFormat="1" applyFont="1" applyFill="1" applyBorder="1" applyAlignment="1" applyProtection="1">
      <alignment horizontal="right"/>
    </xf>
    <xf numFmtId="168" fontId="12" fillId="15" borderId="1" xfId="1" quotePrefix="1" applyNumberFormat="1" applyFont="1" applyFill="1" applyBorder="1" applyAlignment="1" applyProtection="1">
      <alignment horizontal="right"/>
    </xf>
    <xf numFmtId="168" fontId="4" fillId="15" borderId="89" xfId="1" applyNumberFormat="1" applyFont="1" applyFill="1" applyBorder="1" applyAlignment="1" applyProtection="1">
      <alignment horizontal="right"/>
    </xf>
    <xf numFmtId="0" fontId="38" fillId="0" borderId="7" xfId="1" quotePrefix="1" applyNumberFormat="1" applyFont="1" applyFill="1" applyBorder="1" applyAlignment="1" applyProtection="1">
      <alignment horizontal="center"/>
    </xf>
    <xf numFmtId="0" fontId="38" fillId="0" borderId="5" xfId="1" quotePrefix="1" applyNumberFormat="1" applyFont="1" applyFill="1" applyBorder="1" applyAlignment="1" applyProtection="1">
      <alignment horizontal="center"/>
    </xf>
    <xf numFmtId="0" fontId="39" fillId="0" borderId="47" xfId="1" applyNumberFormat="1" applyFont="1" applyFill="1" applyBorder="1" applyAlignment="1" applyProtection="1">
      <alignment horizontal="center"/>
    </xf>
    <xf numFmtId="0" fontId="39" fillId="0" borderId="37" xfId="1" applyNumberFormat="1" applyFont="1" applyFill="1" applyBorder="1" applyAlignment="1" applyProtection="1">
      <alignment horizontal="center"/>
    </xf>
    <xf numFmtId="168" fontId="4" fillId="12" borderId="89" xfId="1" applyNumberFormat="1" applyFont="1" applyFill="1" applyBorder="1" applyAlignment="1" applyProtection="1">
      <alignment horizontal="right"/>
    </xf>
    <xf numFmtId="174" fontId="30" fillId="0" borderId="41" xfId="0" applyNumberFormat="1" applyFont="1" applyBorder="1" applyAlignment="1" applyProtection="1">
      <alignment horizontal="center"/>
    </xf>
    <xf numFmtId="0" fontId="30" fillId="0" borderId="32" xfId="0" applyFont="1" applyBorder="1" applyAlignment="1" applyProtection="1">
      <alignment horizontal="center"/>
    </xf>
    <xf numFmtId="174" fontId="31" fillId="0" borderId="0" xfId="0" applyNumberFormat="1" applyFont="1" applyAlignment="1" applyProtection="1">
      <alignment horizontal="right"/>
    </xf>
    <xf numFmtId="0" fontId="2" fillId="0" borderId="0" xfId="0" applyFont="1" applyFill="1" applyBorder="1" applyAlignment="1">
      <alignment horizontal="left"/>
    </xf>
    <xf numFmtId="0" fontId="30" fillId="0" borderId="0" xfId="0" applyFont="1" applyBorder="1" applyProtection="1">
      <protection locked="0"/>
    </xf>
    <xf numFmtId="0" fontId="0" fillId="0" borderId="0" xfId="0" applyFont="1" applyBorder="1" applyProtection="1">
      <protection locked="0"/>
    </xf>
    <xf numFmtId="0" fontId="0" fillId="0" borderId="0" xfId="0" applyFont="1" applyFill="1" applyBorder="1" applyProtection="1">
      <protection locked="0"/>
    </xf>
    <xf numFmtId="0" fontId="0" fillId="6" borderId="38" xfId="0" applyFont="1" applyFill="1" applyBorder="1" applyProtection="1">
      <protection locked="0"/>
    </xf>
    <xf numFmtId="174" fontId="51" fillId="0" borderId="0" xfId="0" applyNumberFormat="1" applyFont="1" applyAlignment="1" applyProtection="1">
      <alignment horizontal="right"/>
    </xf>
    <xf numFmtId="1" fontId="42" fillId="9" borderId="59" xfId="0" applyNumberFormat="1" applyFont="1" applyFill="1" applyBorder="1" applyProtection="1">
      <protection locked="0"/>
    </xf>
    <xf numFmtId="1" fontId="42" fillId="9" borderId="68" xfId="0" applyNumberFormat="1" applyFont="1" applyFill="1" applyBorder="1" applyProtection="1">
      <protection locked="0"/>
    </xf>
    <xf numFmtId="171" fontId="35" fillId="0" borderId="2" xfId="0" applyNumberFormat="1" applyFont="1" applyBorder="1" applyProtection="1">
      <protection hidden="1"/>
    </xf>
    <xf numFmtId="171" fontId="0" fillId="0" borderId="11" xfId="0" applyNumberFormat="1" applyBorder="1" applyProtection="1">
      <protection hidden="1"/>
    </xf>
    <xf numFmtId="0" fontId="0" fillId="0" borderId="11" xfId="0" applyBorder="1" applyProtection="1">
      <protection hidden="1"/>
    </xf>
    <xf numFmtId="4" fontId="0" fillId="0" borderId="11" xfId="0" applyNumberFormat="1" applyBorder="1" applyProtection="1">
      <protection hidden="1"/>
    </xf>
    <xf numFmtId="171" fontId="0" fillId="0" borderId="0" xfId="0" applyNumberFormat="1" applyBorder="1" applyProtection="1">
      <protection hidden="1"/>
    </xf>
    <xf numFmtId="0" fontId="0" fillId="0" borderId="0" xfId="0" applyProtection="1">
      <protection hidden="1"/>
    </xf>
    <xf numFmtId="171" fontId="0" fillId="0" borderId="5" xfId="0" applyNumberFormat="1" applyBorder="1" applyProtection="1">
      <protection hidden="1"/>
    </xf>
    <xf numFmtId="0" fontId="0" fillId="0" borderId="0" xfId="0" applyBorder="1" applyProtection="1">
      <protection hidden="1"/>
    </xf>
    <xf numFmtId="4" fontId="0" fillId="0" borderId="0" xfId="0" applyNumberFormat="1" applyBorder="1" applyProtection="1">
      <protection hidden="1"/>
    </xf>
    <xf numFmtId="0" fontId="0" fillId="0" borderId="40" xfId="0" applyBorder="1" applyProtection="1">
      <protection hidden="1"/>
    </xf>
    <xf numFmtId="0" fontId="0" fillId="0" borderId="41" xfId="0" applyBorder="1" applyProtection="1">
      <protection hidden="1"/>
    </xf>
    <xf numFmtId="0" fontId="0" fillId="0" borderId="42" xfId="0" applyBorder="1" applyProtection="1">
      <protection hidden="1"/>
    </xf>
    <xf numFmtId="0" fontId="0" fillId="0" borderId="43" xfId="0" applyBorder="1" applyProtection="1">
      <protection hidden="1"/>
    </xf>
    <xf numFmtId="0" fontId="0" fillId="0" borderId="44" xfId="0" applyBorder="1" applyProtection="1">
      <protection hidden="1"/>
    </xf>
    <xf numFmtId="171" fontId="5" fillId="0" borderId="5" xfId="0" applyNumberFormat="1" applyFont="1" applyBorder="1" applyProtection="1">
      <protection hidden="1"/>
    </xf>
    <xf numFmtId="171" fontId="37" fillId="0" borderId="2" xfId="0" applyNumberFormat="1" applyFont="1" applyBorder="1" applyProtection="1">
      <protection hidden="1"/>
    </xf>
    <xf numFmtId="171" fontId="0" fillId="0" borderId="3" xfId="0" applyNumberFormat="1" applyBorder="1" applyProtection="1">
      <protection hidden="1"/>
    </xf>
    <xf numFmtId="171" fontId="0" fillId="0" borderId="43" xfId="0" applyNumberFormat="1" applyBorder="1" applyProtection="1">
      <protection hidden="1"/>
    </xf>
    <xf numFmtId="4" fontId="4" fillId="0" borderId="0" xfId="9" applyNumberFormat="1" applyFont="1" applyFill="1" applyBorder="1" applyProtection="1">
      <protection hidden="1"/>
    </xf>
    <xf numFmtId="10" fontId="4" fillId="0" borderId="44" xfId="0" applyNumberFormat="1" applyFont="1" applyFill="1" applyBorder="1" applyProtection="1">
      <protection hidden="1"/>
    </xf>
    <xf numFmtId="2" fontId="0" fillId="0" borderId="0" xfId="0" applyNumberFormat="1" applyProtection="1">
      <protection hidden="1"/>
    </xf>
    <xf numFmtId="171" fontId="0" fillId="0" borderId="59" xfId="0" applyNumberFormat="1" applyBorder="1" applyProtection="1">
      <protection hidden="1"/>
    </xf>
    <xf numFmtId="171" fontId="2" fillId="0" borderId="0" xfId="0" applyNumberFormat="1" applyFont="1" applyBorder="1" applyProtection="1">
      <protection hidden="1"/>
    </xf>
    <xf numFmtId="171" fontId="2" fillId="0" borderId="5" xfId="0" applyNumberFormat="1" applyFont="1" applyBorder="1" applyProtection="1">
      <protection hidden="1"/>
    </xf>
    <xf numFmtId="171" fontId="0" fillId="0" borderId="107" xfId="0" applyNumberFormat="1" applyBorder="1" applyProtection="1">
      <protection hidden="1"/>
    </xf>
    <xf numFmtId="171" fontId="0" fillId="0" borderId="6" xfId="0" applyNumberFormat="1" applyBorder="1" applyProtection="1">
      <protection hidden="1"/>
    </xf>
    <xf numFmtId="173" fontId="0" fillId="0" borderId="43" xfId="0" applyNumberFormat="1" applyBorder="1" applyProtection="1">
      <protection hidden="1"/>
    </xf>
    <xf numFmtId="171" fontId="2" fillId="0" borderId="91" xfId="0" applyNumberFormat="1" applyFont="1" applyBorder="1" applyProtection="1">
      <protection hidden="1"/>
    </xf>
    <xf numFmtId="171" fontId="0" fillId="0" borderId="117" xfId="0" applyNumberFormat="1" applyBorder="1" applyProtection="1">
      <protection hidden="1"/>
    </xf>
    <xf numFmtId="0" fontId="0" fillId="0" borderId="117" xfId="0" applyBorder="1" applyProtection="1">
      <protection hidden="1"/>
    </xf>
    <xf numFmtId="4" fontId="0" fillId="0" borderId="117" xfId="0" applyNumberFormat="1" applyBorder="1" applyProtection="1">
      <protection hidden="1"/>
    </xf>
    <xf numFmtId="171" fontId="29" fillId="0" borderId="118" xfId="0" applyNumberFormat="1" applyFont="1" applyBorder="1" applyProtection="1">
      <protection hidden="1"/>
    </xf>
    <xf numFmtId="171" fontId="29" fillId="0" borderId="118" xfId="0" applyNumberFormat="1" applyFont="1" applyFill="1" applyBorder="1" applyProtection="1">
      <protection hidden="1"/>
    </xf>
    <xf numFmtId="171" fontId="0" fillId="0" borderId="0" xfId="0" applyNumberFormat="1" applyProtection="1">
      <protection hidden="1"/>
    </xf>
    <xf numFmtId="4" fontId="0" fillId="0" borderId="0" xfId="0" applyNumberFormat="1" applyProtection="1">
      <protection hidden="1"/>
    </xf>
    <xf numFmtId="171" fontId="35" fillId="0" borderId="5" xfId="0" applyNumberFormat="1" applyFont="1" applyBorder="1" applyAlignment="1" applyProtection="1">
      <protection hidden="1"/>
    </xf>
    <xf numFmtId="0" fontId="0" fillId="0" borderId="0" xfId="0" applyAlignment="1" applyProtection="1">
      <protection hidden="1"/>
    </xf>
    <xf numFmtId="171" fontId="0" fillId="0" borderId="0" xfId="0" applyNumberFormat="1" applyFill="1" applyBorder="1" applyProtection="1">
      <protection hidden="1"/>
    </xf>
    <xf numFmtId="0" fontId="0" fillId="0" borderId="36" xfId="0" applyBorder="1" applyProtection="1">
      <protection hidden="1"/>
    </xf>
    <xf numFmtId="0" fontId="0" fillId="0" borderId="38" xfId="0" applyBorder="1" applyProtection="1">
      <protection hidden="1"/>
    </xf>
    <xf numFmtId="0" fontId="0" fillId="0" borderId="39" xfId="0" applyBorder="1" applyProtection="1">
      <protection hidden="1"/>
    </xf>
    <xf numFmtId="171" fontId="0" fillId="0" borderId="5" xfId="0" applyNumberFormat="1" applyFont="1" applyBorder="1" applyProtection="1">
      <protection hidden="1"/>
    </xf>
    <xf numFmtId="171" fontId="0" fillId="0" borderId="68" xfId="0" applyNumberFormat="1" applyBorder="1" applyProtection="1">
      <protection hidden="1"/>
    </xf>
    <xf numFmtId="171" fontId="2" fillId="0" borderId="6" xfId="0" applyNumberFormat="1" applyFont="1" applyBorder="1" applyProtection="1">
      <protection hidden="1"/>
    </xf>
    <xf numFmtId="171" fontId="2" fillId="0" borderId="93" xfId="0" applyNumberFormat="1" applyFont="1" applyBorder="1" applyProtection="1">
      <protection hidden="1"/>
    </xf>
    <xf numFmtId="0" fontId="2" fillId="0" borderId="58" xfId="0" applyFont="1" applyFill="1" applyBorder="1" applyProtection="1">
      <protection hidden="1"/>
    </xf>
    <xf numFmtId="4" fontId="2" fillId="9" borderId="58" xfId="0" applyNumberFormat="1" applyFont="1" applyFill="1" applyBorder="1" applyAlignment="1" applyProtection="1">
      <alignment horizontal="center"/>
      <protection hidden="1"/>
    </xf>
    <xf numFmtId="171" fontId="2" fillId="0" borderId="58" xfId="0" applyNumberFormat="1" applyFont="1" applyBorder="1" applyProtection="1">
      <protection hidden="1"/>
    </xf>
    <xf numFmtId="171" fontId="42" fillId="0" borderId="5" xfId="0" applyNumberFormat="1" applyFont="1" applyBorder="1" applyProtection="1">
      <protection hidden="1"/>
    </xf>
    <xf numFmtId="0" fontId="42" fillId="2" borderId="59" xfId="0" applyFont="1" applyFill="1" applyBorder="1" applyProtection="1">
      <protection hidden="1"/>
    </xf>
    <xf numFmtId="0" fontId="42" fillId="2" borderId="91" xfId="0" applyFont="1" applyFill="1" applyBorder="1" applyProtection="1">
      <protection hidden="1"/>
    </xf>
    <xf numFmtId="171" fontId="42" fillId="2" borderId="118" xfId="0" applyNumberFormat="1" applyFont="1" applyFill="1" applyBorder="1" applyProtection="1">
      <protection hidden="1"/>
    </xf>
    <xf numFmtId="0" fontId="42" fillId="2" borderId="68" xfId="0" applyFont="1" applyFill="1" applyBorder="1" applyProtection="1">
      <protection hidden="1"/>
    </xf>
    <xf numFmtId="0" fontId="42" fillId="2" borderId="36" xfId="0" applyFont="1" applyFill="1" applyBorder="1" applyProtection="1">
      <protection hidden="1"/>
    </xf>
    <xf numFmtId="171" fontId="42" fillId="2" borderId="39" xfId="0" applyNumberFormat="1" applyFont="1" applyFill="1" applyBorder="1" applyProtection="1">
      <protection hidden="1"/>
    </xf>
    <xf numFmtId="171" fontId="29" fillId="10" borderId="118" xfId="0" applyNumberFormat="1" applyFont="1" applyFill="1" applyBorder="1" applyProtection="1">
      <protection hidden="1"/>
    </xf>
    <xf numFmtId="171" fontId="37" fillId="0" borderId="10" xfId="0" applyNumberFormat="1" applyFont="1" applyBorder="1" applyProtection="1">
      <protection hidden="1"/>
    </xf>
    <xf numFmtId="171" fontId="0" fillId="0" borderId="10" xfId="0" applyNumberFormat="1" applyBorder="1" applyProtection="1">
      <protection hidden="1"/>
    </xf>
    <xf numFmtId="0" fontId="0" fillId="0" borderId="10" xfId="0" applyBorder="1" applyProtection="1">
      <protection hidden="1"/>
    </xf>
    <xf numFmtId="3" fontId="45" fillId="0" borderId="120" xfId="0" applyNumberFormat="1" applyFont="1" applyFill="1" applyBorder="1" applyProtection="1">
      <protection hidden="1"/>
    </xf>
    <xf numFmtId="3" fontId="0" fillId="0" borderId="4" xfId="0" applyNumberFormat="1" applyFont="1" applyFill="1" applyBorder="1" applyProtection="1">
      <protection hidden="1"/>
    </xf>
    <xf numFmtId="3" fontId="0" fillId="0" borderId="3" xfId="0" applyNumberFormat="1" applyFont="1" applyFill="1" applyBorder="1" applyProtection="1">
      <protection hidden="1"/>
    </xf>
    <xf numFmtId="4" fontId="4" fillId="0" borderId="119" xfId="9" applyNumberFormat="1" applyFont="1" applyFill="1" applyBorder="1" applyProtection="1">
      <protection hidden="1"/>
    </xf>
    <xf numFmtId="4" fontId="4" fillId="0" borderId="7" xfId="9" applyNumberFormat="1" applyFont="1" applyFill="1" applyBorder="1" applyProtection="1">
      <protection hidden="1"/>
    </xf>
    <xf numFmtId="10" fontId="4" fillId="0" borderId="6" xfId="0" applyNumberFormat="1" applyFont="1" applyFill="1" applyBorder="1" applyProtection="1">
      <protection hidden="1"/>
    </xf>
    <xf numFmtId="4" fontId="4" fillId="0" borderId="121" xfId="9" applyNumberFormat="1" applyFont="1" applyFill="1" applyBorder="1" applyProtection="1">
      <protection hidden="1"/>
    </xf>
    <xf numFmtId="4" fontId="4" fillId="0" borderId="89" xfId="9" applyNumberFormat="1" applyFont="1" applyFill="1" applyBorder="1" applyProtection="1">
      <protection hidden="1"/>
    </xf>
    <xf numFmtId="10" fontId="4" fillId="0" borderId="12" xfId="0" applyNumberFormat="1" applyFont="1" applyFill="1" applyBorder="1" applyProtection="1">
      <protection hidden="1"/>
    </xf>
    <xf numFmtId="0" fontId="0" fillId="9" borderId="118" xfId="0" applyFill="1" applyBorder="1" applyProtection="1">
      <protection locked="0"/>
    </xf>
    <xf numFmtId="4" fontId="0" fillId="7" borderId="9" xfId="0" applyNumberFormat="1" applyFill="1" applyBorder="1" applyProtection="1">
      <protection hidden="1"/>
    </xf>
    <xf numFmtId="0" fontId="19" fillId="0" borderId="48" xfId="0" applyFont="1" applyBorder="1" applyProtection="1">
      <protection locked="0"/>
    </xf>
    <xf numFmtId="0" fontId="19" fillId="0" borderId="50" xfId="0" applyFont="1" applyBorder="1" applyProtection="1">
      <protection locked="0"/>
    </xf>
    <xf numFmtId="0" fontId="19" fillId="0" borderId="51" xfId="0" applyFont="1" applyBorder="1" applyProtection="1">
      <protection locked="0"/>
    </xf>
    <xf numFmtId="0" fontId="19" fillId="0" borderId="52" xfId="0" applyFont="1" applyBorder="1" applyProtection="1">
      <protection locked="0"/>
    </xf>
    <xf numFmtId="0" fontId="19" fillId="0" borderId="49" xfId="0" applyFont="1" applyBorder="1" applyProtection="1">
      <protection locked="0"/>
    </xf>
    <xf numFmtId="0" fontId="19" fillId="0" borderId="54" xfId="0" applyFont="1" applyBorder="1" applyProtection="1">
      <protection locked="0"/>
    </xf>
    <xf numFmtId="3" fontId="4" fillId="0" borderId="7" xfId="1" applyNumberFormat="1" applyFont="1" applyFill="1" applyBorder="1" applyAlignment="1" applyProtection="1">
      <alignment horizontal="right"/>
    </xf>
    <xf numFmtId="3" fontId="4" fillId="0" borderId="6" xfId="1" applyNumberFormat="1" applyFont="1" applyFill="1" applyBorder="1" applyProtection="1"/>
    <xf numFmtId="3" fontId="4" fillId="0" borderId="64" xfId="1" applyNumberFormat="1" applyFont="1" applyFill="1" applyBorder="1" applyAlignment="1" applyProtection="1">
      <alignment horizontal="right"/>
    </xf>
    <xf numFmtId="3" fontId="4" fillId="0" borderId="64" xfId="1" applyNumberFormat="1" applyFont="1" applyFill="1" applyBorder="1" applyProtection="1"/>
    <xf numFmtId="3" fontId="4" fillId="0" borderId="14" xfId="1" applyNumberFormat="1" applyFont="1" applyFill="1" applyBorder="1" applyAlignment="1" applyProtection="1">
      <alignment horizontal="right"/>
    </xf>
    <xf numFmtId="3" fontId="12" fillId="0" borderId="13" xfId="1" applyNumberFormat="1" applyFont="1" applyFill="1" applyBorder="1" applyProtection="1"/>
    <xf numFmtId="3" fontId="4" fillId="0" borderId="16" xfId="1" applyNumberFormat="1" applyFont="1" applyFill="1" applyBorder="1" applyAlignment="1" applyProtection="1">
      <alignment horizontal="right"/>
    </xf>
    <xf numFmtId="3" fontId="4" fillId="0" borderId="15" xfId="1" applyNumberFormat="1" applyFont="1" applyFill="1" applyBorder="1" applyProtection="1"/>
    <xf numFmtId="3" fontId="34" fillId="0" borderId="7" xfId="1" applyNumberFormat="1" applyFont="1" applyFill="1" applyBorder="1" applyAlignment="1" applyProtection="1">
      <alignment horizontal="right"/>
    </xf>
    <xf numFmtId="3" fontId="52" fillId="0" borderId="6" xfId="1" applyNumberFormat="1" applyFont="1" applyFill="1" applyBorder="1" applyProtection="1"/>
    <xf numFmtId="3" fontId="12" fillId="0" borderId="6" xfId="1" applyNumberFormat="1" applyFont="1" applyFill="1" applyBorder="1" applyProtection="1"/>
    <xf numFmtId="3" fontId="53" fillId="0" borderId="6" xfId="1" applyNumberFormat="1" applyFont="1" applyFill="1" applyBorder="1" applyProtection="1"/>
    <xf numFmtId="3" fontId="54" fillId="0" borderId="6" xfId="1" applyNumberFormat="1" applyFont="1" applyFill="1" applyBorder="1" applyProtection="1">
      <protection locked="0"/>
    </xf>
    <xf numFmtId="3" fontId="4" fillId="0" borderId="96" xfId="1" applyNumberFormat="1" applyFont="1" applyFill="1" applyBorder="1" applyAlignment="1" applyProtection="1">
      <alignment horizontal="right"/>
    </xf>
    <xf numFmtId="3" fontId="4" fillId="0" borderId="3" xfId="1" applyNumberFormat="1" applyFont="1" applyFill="1" applyBorder="1" applyProtection="1"/>
    <xf numFmtId="3" fontId="4" fillId="4" borderId="7" xfId="1" applyNumberFormat="1" applyFont="1" applyFill="1" applyBorder="1" applyAlignment="1" applyProtection="1">
      <alignment horizontal="right"/>
    </xf>
    <xf numFmtId="3" fontId="4" fillId="4" borderId="62" xfId="1" applyNumberFormat="1" applyFont="1" applyFill="1" applyBorder="1" applyProtection="1"/>
    <xf numFmtId="3" fontId="4" fillId="0" borderId="111" xfId="1" applyNumberFormat="1" applyFont="1" applyFill="1" applyBorder="1" applyAlignment="1" applyProtection="1">
      <alignment horizontal="right"/>
    </xf>
    <xf numFmtId="3" fontId="12" fillId="0" borderId="111" xfId="1" applyNumberFormat="1" applyFont="1" applyFill="1" applyBorder="1" applyProtection="1"/>
    <xf numFmtId="0" fontId="4" fillId="0" borderId="7" xfId="4" applyFont="1" applyBorder="1" applyAlignment="1" applyProtection="1">
      <alignment horizontal="right"/>
    </xf>
    <xf numFmtId="0" fontId="4" fillId="0" borderId="0" xfId="4" applyFont="1" applyAlignment="1" applyProtection="1">
      <alignment indent="1"/>
    </xf>
    <xf numFmtId="0" fontId="12" fillId="0" borderId="0" xfId="4" applyFont="1" applyProtection="1"/>
    <xf numFmtId="0" fontId="4" fillId="0" borderId="63" xfId="4" applyFont="1" applyBorder="1" applyAlignment="1" applyProtection="1">
      <alignment horizontal="right"/>
    </xf>
    <xf numFmtId="0" fontId="4" fillId="0" borderId="86" xfId="4" applyFont="1" applyBorder="1" applyProtection="1"/>
    <xf numFmtId="0" fontId="4" fillId="0" borderId="0" xfId="4" applyFont="1" applyProtection="1"/>
    <xf numFmtId="0" fontId="4" fillId="0" borderId="65" xfId="4" applyFont="1" applyBorder="1" applyAlignment="1" applyProtection="1">
      <alignment horizontal="right"/>
    </xf>
    <xf numFmtId="0" fontId="4" fillId="0" borderId="62" xfId="4" applyFont="1" applyBorder="1" applyAlignment="1" applyProtection="1">
      <alignment horizontal="right"/>
    </xf>
    <xf numFmtId="0" fontId="12" fillId="0" borderId="0" xfId="4" applyFont="1" applyAlignment="1" applyProtection="1">
      <alignment indent="1"/>
    </xf>
    <xf numFmtId="0" fontId="54" fillId="0" borderId="0" xfId="4" applyFont="1" applyAlignment="1" applyProtection="1">
      <alignment indent="3"/>
    </xf>
    <xf numFmtId="0" fontId="4" fillId="0" borderId="7" xfId="4" applyFont="1" applyFill="1" applyBorder="1" applyAlignment="1" applyProtection="1">
      <alignment horizontal="right"/>
    </xf>
    <xf numFmtId="0" fontId="4" fillId="0" borderId="0" xfId="4" applyFont="1" applyAlignment="1" applyProtection="1">
      <alignment indent="3"/>
    </xf>
    <xf numFmtId="0" fontId="4" fillId="4" borderId="100" xfId="4" applyFont="1" applyFill="1" applyBorder="1" applyProtection="1"/>
    <xf numFmtId="0" fontId="4" fillId="0" borderId="94" xfId="4" applyFont="1" applyFill="1" applyBorder="1" applyProtection="1"/>
    <xf numFmtId="168" fontId="39" fillId="14" borderId="7" xfId="1" applyNumberFormat="1" applyFont="1" applyFill="1" applyBorder="1" applyProtection="1">
      <protection hidden="1"/>
    </xf>
    <xf numFmtId="168" fontId="39" fillId="15" borderId="7" xfId="1" applyNumberFormat="1" applyFont="1" applyFill="1" applyBorder="1" applyProtection="1">
      <protection hidden="1"/>
    </xf>
    <xf numFmtId="168" fontId="39" fillId="9" borderId="7" xfId="1" applyNumberFormat="1" applyFont="1" applyFill="1" applyBorder="1" applyProtection="1">
      <protection hidden="1"/>
    </xf>
    <xf numFmtId="168" fontId="39" fillId="12" borderId="7" xfId="1" applyNumberFormat="1" applyFont="1" applyFill="1" applyBorder="1" applyProtection="1">
      <protection hidden="1"/>
    </xf>
    <xf numFmtId="168" fontId="39" fillId="15" borderId="66" xfId="1" applyNumberFormat="1" applyFont="1" applyFill="1" applyBorder="1" applyProtection="1">
      <protection hidden="1"/>
    </xf>
    <xf numFmtId="168" fontId="39" fillId="9" borderId="66" xfId="1" applyNumberFormat="1" applyFont="1" applyFill="1" applyBorder="1" applyProtection="1">
      <protection hidden="1"/>
    </xf>
    <xf numFmtId="168" fontId="39" fillId="12" borderId="66" xfId="1" applyNumberFormat="1" applyFont="1" applyFill="1" applyBorder="1" applyProtection="1">
      <protection hidden="1"/>
    </xf>
    <xf numFmtId="168" fontId="38" fillId="14" borderId="64" xfId="1" applyNumberFormat="1" applyFont="1" applyFill="1" applyBorder="1" applyProtection="1">
      <protection locked="0"/>
    </xf>
    <xf numFmtId="168" fontId="38" fillId="15" borderId="14" xfId="1" applyNumberFormat="1" applyFont="1" applyFill="1" applyBorder="1" applyProtection="1">
      <protection locked="0"/>
    </xf>
    <xf numFmtId="168" fontId="39" fillId="9" borderId="14" xfId="1" applyNumberFormat="1" applyFont="1" applyFill="1" applyBorder="1" applyProtection="1">
      <protection locked="0"/>
    </xf>
    <xf numFmtId="168" fontId="38" fillId="12" borderId="14" xfId="1" applyNumberFormat="1" applyFont="1" applyFill="1" applyBorder="1" applyProtection="1">
      <protection locked="0"/>
    </xf>
    <xf numFmtId="168" fontId="38" fillId="0" borderId="14" xfId="1" applyNumberFormat="1" applyFont="1" applyFill="1" applyBorder="1" applyProtection="1">
      <protection locked="0"/>
    </xf>
    <xf numFmtId="168" fontId="38" fillId="14" borderId="64" xfId="1" applyNumberFormat="1" applyFont="1" applyFill="1" applyBorder="1" applyProtection="1">
      <protection hidden="1"/>
    </xf>
    <xf numFmtId="168" fontId="38" fillId="15" borderId="14" xfId="1" applyNumberFormat="1" applyFont="1" applyFill="1" applyBorder="1" applyProtection="1">
      <protection hidden="1"/>
    </xf>
    <xf numFmtId="168" fontId="38" fillId="9" borderId="14" xfId="1" applyNumberFormat="1" applyFont="1" applyFill="1" applyBorder="1" applyProtection="1">
      <protection hidden="1"/>
    </xf>
    <xf numFmtId="168" fontId="38" fillId="12" borderId="64" xfId="1" applyNumberFormat="1" applyFont="1" applyFill="1" applyBorder="1" applyProtection="1">
      <protection hidden="1"/>
    </xf>
    <xf numFmtId="168" fontId="38" fillId="0" borderId="64" xfId="1" applyNumberFormat="1" applyFont="1" applyFill="1" applyBorder="1" applyProtection="1">
      <protection hidden="1"/>
    </xf>
    <xf numFmtId="168" fontId="38" fillId="14" borderId="66" xfId="1" applyNumberFormat="1" applyFont="1" applyFill="1" applyBorder="1" applyProtection="1">
      <protection locked="0"/>
    </xf>
    <xf numFmtId="168" fontId="38" fillId="15" borderId="7" xfId="1" applyNumberFormat="1" applyFont="1" applyFill="1" applyBorder="1" applyProtection="1">
      <protection locked="0"/>
    </xf>
    <xf numFmtId="168" fontId="38" fillId="9" borderId="7" xfId="1" applyNumberFormat="1" applyFont="1" applyFill="1" applyBorder="1" applyProtection="1">
      <protection locked="0"/>
    </xf>
    <xf numFmtId="168" fontId="39" fillId="12" borderId="5" xfId="1" applyNumberFormat="1" applyFont="1" applyFill="1" applyBorder="1" applyProtection="1">
      <protection locked="0"/>
    </xf>
    <xf numFmtId="168" fontId="39" fillId="0" borderId="5" xfId="1" applyNumberFormat="1" applyFont="1" applyFill="1" applyBorder="1" applyProtection="1">
      <protection locked="0"/>
    </xf>
    <xf numFmtId="168" fontId="39" fillId="0" borderId="63" xfId="1" applyNumberFormat="1" applyFont="1" applyFill="1" applyBorder="1" applyProtection="1">
      <protection locked="0"/>
    </xf>
    <xf numFmtId="168" fontId="39" fillId="14" borderId="7" xfId="1" applyNumberFormat="1" applyFont="1" applyFill="1" applyBorder="1" applyProtection="1">
      <protection locked="0"/>
    </xf>
    <xf numFmtId="168" fontId="39" fillId="15" borderId="63" xfId="1" applyNumberFormat="1" applyFont="1" applyFill="1" applyBorder="1" applyProtection="1">
      <protection locked="0"/>
    </xf>
    <xf numFmtId="168" fontId="39" fillId="9" borderId="62" xfId="1" applyNumberFormat="1" applyFont="1" applyFill="1" applyBorder="1" applyProtection="1">
      <protection locked="0"/>
    </xf>
    <xf numFmtId="168" fontId="39" fillId="12" borderId="63" xfId="1" applyNumberFormat="1" applyFont="1" applyFill="1" applyBorder="1" applyProtection="1">
      <protection locked="0"/>
    </xf>
    <xf numFmtId="168" fontId="39" fillId="0" borderId="7" xfId="1" applyNumberFormat="1" applyFont="1" applyFill="1" applyBorder="1" applyProtection="1">
      <protection locked="0"/>
    </xf>
    <xf numFmtId="168" fontId="39" fillId="14" borderId="63" xfId="1" applyNumberFormat="1" applyFont="1" applyFill="1" applyBorder="1" applyProtection="1">
      <protection hidden="1"/>
    </xf>
    <xf numFmtId="168" fontId="39" fillId="15" borderId="62" xfId="1" applyNumberFormat="1" applyFont="1" applyFill="1" applyBorder="1" applyProtection="1">
      <protection hidden="1"/>
    </xf>
    <xf numFmtId="168" fontId="39" fillId="9" borderId="62" xfId="1" applyNumberFormat="1" applyFont="1" applyFill="1" applyBorder="1" applyProtection="1">
      <protection hidden="1"/>
    </xf>
    <xf numFmtId="168" fontId="39" fillId="0" borderId="63" xfId="1" applyNumberFormat="1" applyFont="1" applyFill="1" applyBorder="1" applyProtection="1">
      <protection hidden="1"/>
    </xf>
    <xf numFmtId="168" fontId="38" fillId="15" borderId="64" xfId="1" applyNumberFormat="1" applyFont="1" applyFill="1" applyBorder="1" applyProtection="1">
      <protection hidden="1"/>
    </xf>
    <xf numFmtId="168" fontId="38" fillId="9" borderId="64" xfId="1" applyNumberFormat="1" applyFont="1" applyFill="1" applyBorder="1" applyProtection="1">
      <protection hidden="1"/>
    </xf>
    <xf numFmtId="168" fontId="39" fillId="14" borderId="14" xfId="1" applyNumberFormat="1" applyFont="1" applyFill="1" applyBorder="1" applyProtection="1">
      <protection locked="0"/>
    </xf>
    <xf numFmtId="168" fontId="39" fillId="15" borderId="14" xfId="1" applyNumberFormat="1" applyFont="1" applyFill="1" applyBorder="1" applyProtection="1">
      <protection locked="0"/>
    </xf>
    <xf numFmtId="168" fontId="39" fillId="12" borderId="14" xfId="1" applyNumberFormat="1" applyFont="1" applyFill="1" applyBorder="1" applyProtection="1">
      <protection locked="0"/>
    </xf>
    <xf numFmtId="168" fontId="39" fillId="0" borderId="14" xfId="1" applyNumberFormat="1" applyFont="1" applyFill="1" applyBorder="1" applyProtection="1">
      <protection locked="0"/>
    </xf>
    <xf numFmtId="168" fontId="55" fillId="14" borderId="7" xfId="1" applyNumberFormat="1" applyFont="1" applyFill="1" applyBorder="1" applyProtection="1">
      <protection locked="0"/>
    </xf>
    <xf numFmtId="168" fontId="55" fillId="15" borderId="66" xfId="1" applyNumberFormat="1" applyFont="1" applyFill="1" applyBorder="1" applyProtection="1">
      <protection locked="0"/>
    </xf>
    <xf numFmtId="168" fontId="55" fillId="9" borderId="14" xfId="1" applyNumberFormat="1" applyFont="1" applyFill="1" applyBorder="1" applyProtection="1">
      <protection locked="0"/>
    </xf>
    <xf numFmtId="168" fontId="55" fillId="12" borderId="14" xfId="1" applyNumberFormat="1" applyFont="1" applyFill="1" applyBorder="1" applyProtection="1">
      <protection locked="0"/>
    </xf>
    <xf numFmtId="168" fontId="55" fillId="0" borderId="14" xfId="1" applyNumberFormat="1" applyFont="1" applyFill="1" applyBorder="1" applyProtection="1">
      <protection locked="0"/>
    </xf>
    <xf numFmtId="168" fontId="39" fillId="15" borderId="63" xfId="1" applyNumberFormat="1" applyFont="1" applyFill="1" applyBorder="1" applyProtection="1">
      <protection hidden="1"/>
    </xf>
    <xf numFmtId="168" fontId="38" fillId="12" borderId="14" xfId="1" applyNumberFormat="1" applyFont="1" applyFill="1" applyBorder="1" applyProtection="1">
      <protection hidden="1"/>
    </xf>
    <xf numFmtId="168" fontId="38" fillId="0" borderId="14" xfId="1" applyNumberFormat="1" applyFont="1" applyFill="1" applyBorder="1" applyProtection="1">
      <protection hidden="1"/>
    </xf>
    <xf numFmtId="168" fontId="38" fillId="14" borderId="14" xfId="1" applyNumberFormat="1" applyFont="1" applyFill="1" applyBorder="1" applyProtection="1">
      <protection hidden="1"/>
    </xf>
    <xf numFmtId="168" fontId="39" fillId="15" borderId="7" xfId="1" applyNumberFormat="1" applyFont="1" applyFill="1" applyBorder="1" applyProtection="1">
      <protection locked="0"/>
    </xf>
    <xf numFmtId="168" fontId="39" fillId="0" borderId="66" xfId="1" applyNumberFormat="1" applyFont="1" applyFill="1" applyBorder="1" applyProtection="1">
      <protection locked="0"/>
    </xf>
    <xf numFmtId="168" fontId="38" fillId="0" borderId="62" xfId="1" applyNumberFormat="1" applyFont="1" applyFill="1" applyBorder="1" applyProtection="1">
      <protection hidden="1"/>
    </xf>
    <xf numFmtId="168" fontId="39" fillId="14" borderId="14" xfId="1" applyNumberFormat="1" applyFont="1" applyFill="1" applyBorder="1" applyProtection="1">
      <protection hidden="1"/>
    </xf>
    <xf numFmtId="168" fontId="39" fillId="15" borderId="14" xfId="1" applyNumberFormat="1" applyFont="1" applyFill="1" applyBorder="1" applyProtection="1">
      <protection hidden="1"/>
    </xf>
    <xf numFmtId="168" fontId="39" fillId="9" borderId="14" xfId="1" applyNumberFormat="1" applyFont="1" applyFill="1" applyBorder="1" applyProtection="1">
      <protection hidden="1"/>
    </xf>
    <xf numFmtId="168" fontId="39" fillId="12" borderId="14" xfId="1" applyNumberFormat="1" applyFont="1" applyFill="1" applyBorder="1" applyProtection="1">
      <protection hidden="1"/>
    </xf>
    <xf numFmtId="168" fontId="39" fillId="0" borderId="14" xfId="1" applyNumberFormat="1" applyFont="1" applyFill="1" applyBorder="1" applyProtection="1">
      <protection hidden="1"/>
    </xf>
    <xf numFmtId="168" fontId="39" fillId="14" borderId="66" xfId="1" applyNumberFormat="1" applyFont="1" applyFill="1" applyBorder="1" applyProtection="1">
      <protection hidden="1"/>
    </xf>
    <xf numFmtId="168" fontId="38" fillId="0" borderId="66" xfId="1" applyNumberFormat="1" applyFont="1" applyFill="1" applyBorder="1" applyProtection="1">
      <protection hidden="1"/>
    </xf>
    <xf numFmtId="168" fontId="39" fillId="14" borderId="63" xfId="1" applyNumberFormat="1" applyFont="1" applyFill="1" applyBorder="1" applyProtection="1">
      <protection locked="0"/>
    </xf>
    <xf numFmtId="168" fontId="39" fillId="15" borderId="66" xfId="1" applyNumberFormat="1" applyFont="1" applyFill="1" applyBorder="1" applyProtection="1">
      <protection locked="0"/>
    </xf>
    <xf numFmtId="168" fontId="38" fillId="14" borderId="63" xfId="1" applyNumberFormat="1" applyFont="1" applyFill="1" applyBorder="1" applyProtection="1">
      <protection locked="0"/>
    </xf>
    <xf numFmtId="4" fontId="39" fillId="14" borderId="26" xfId="0" applyNumberFormat="1" applyFont="1" applyFill="1" applyBorder="1" applyProtection="1">
      <protection locked="0"/>
    </xf>
    <xf numFmtId="4" fontId="39" fillId="15" borderId="66" xfId="0" applyNumberFormat="1" applyFont="1" applyFill="1" applyBorder="1" applyProtection="1">
      <protection locked="0"/>
    </xf>
    <xf numFmtId="168" fontId="39" fillId="14" borderId="64" xfId="1" applyNumberFormat="1" applyFont="1" applyFill="1" applyBorder="1" applyProtection="1">
      <protection locked="0"/>
    </xf>
    <xf numFmtId="168" fontId="38" fillId="14" borderId="66" xfId="1" applyNumberFormat="1" applyFont="1" applyFill="1" applyBorder="1" applyProtection="1">
      <protection hidden="1"/>
    </xf>
    <xf numFmtId="168" fontId="38" fillId="15" borderId="66" xfId="1" applyNumberFormat="1" applyFont="1" applyFill="1" applyBorder="1" applyProtection="1">
      <protection hidden="1"/>
    </xf>
    <xf numFmtId="168" fontId="38" fillId="9" borderId="66" xfId="1" applyNumberFormat="1" applyFont="1" applyFill="1" applyBorder="1" applyProtection="1">
      <protection hidden="1"/>
    </xf>
    <xf numFmtId="168" fontId="38" fillId="12" borderId="66" xfId="1" applyNumberFormat="1" applyFont="1" applyFill="1" applyBorder="1" applyProtection="1">
      <protection hidden="1"/>
    </xf>
    <xf numFmtId="168" fontId="38" fillId="14" borderId="63" xfId="1" applyNumberFormat="1" applyFont="1" applyFill="1" applyBorder="1" applyProtection="1">
      <protection hidden="1"/>
    </xf>
    <xf numFmtId="168" fontId="38" fillId="15" borderId="63" xfId="1" applyNumberFormat="1" applyFont="1" applyFill="1" applyBorder="1" applyProtection="1">
      <protection hidden="1"/>
    </xf>
    <xf numFmtId="168" fontId="38" fillId="15" borderId="74" xfId="1" applyNumberFormat="1" applyFont="1" applyFill="1" applyBorder="1" applyProtection="1">
      <protection hidden="1"/>
    </xf>
    <xf numFmtId="168" fontId="38" fillId="9" borderId="16" xfId="1" applyNumberFormat="1" applyFont="1" applyFill="1" applyBorder="1" applyProtection="1">
      <protection hidden="1"/>
    </xf>
    <xf numFmtId="168" fontId="38" fillId="9" borderId="14" xfId="1" applyNumberFormat="1" applyFont="1" applyFill="1" applyBorder="1" applyProtection="1">
      <protection locked="0"/>
    </xf>
    <xf numFmtId="168" fontId="39" fillId="14" borderId="62" xfId="1" applyNumberFormat="1" applyFont="1" applyFill="1" applyBorder="1" applyProtection="1">
      <protection locked="0"/>
    </xf>
    <xf numFmtId="168" fontId="39" fillId="15" borderId="62" xfId="1" applyNumberFormat="1" applyFont="1" applyFill="1" applyBorder="1" applyProtection="1">
      <protection locked="0"/>
    </xf>
    <xf numFmtId="168" fontId="39" fillId="14" borderId="60" xfId="1" applyNumberFormat="1" applyFont="1" applyFill="1" applyBorder="1" applyProtection="1">
      <protection hidden="1"/>
    </xf>
    <xf numFmtId="168" fontId="39" fillId="15" borderId="60" xfId="1" applyNumberFormat="1" applyFont="1" applyFill="1" applyBorder="1" applyProtection="1">
      <protection hidden="1"/>
    </xf>
    <xf numFmtId="168" fontId="38" fillId="9" borderId="7" xfId="1" applyNumberFormat="1" applyFont="1" applyFill="1" applyBorder="1" applyProtection="1">
      <protection hidden="1"/>
    </xf>
    <xf numFmtId="168" fontId="38" fillId="12" borderId="7" xfId="1" applyNumberFormat="1" applyFont="1" applyFill="1" applyBorder="1" applyProtection="1">
      <protection hidden="1"/>
    </xf>
    <xf numFmtId="168" fontId="39" fillId="15" borderId="65" xfId="1" applyNumberFormat="1" applyFont="1" applyFill="1" applyBorder="1" applyProtection="1">
      <protection hidden="1"/>
    </xf>
    <xf numFmtId="168" fontId="38" fillId="9" borderId="61" xfId="1" applyNumberFormat="1" applyFont="1" applyFill="1" applyBorder="1" applyProtection="1">
      <protection hidden="1"/>
    </xf>
    <xf numFmtId="168" fontId="38" fillId="12" borderId="61" xfId="1" applyNumberFormat="1" applyFont="1" applyFill="1" applyBorder="1" applyProtection="1">
      <protection hidden="1"/>
    </xf>
    <xf numFmtId="168" fontId="38" fillId="14" borderId="7" xfId="1" applyNumberFormat="1" applyFont="1" applyFill="1" applyBorder="1" applyProtection="1">
      <protection hidden="1"/>
    </xf>
    <xf numFmtId="168" fontId="38" fillId="15" borderId="7" xfId="1" applyNumberFormat="1" applyFont="1" applyFill="1" applyBorder="1" applyProtection="1">
      <protection hidden="1"/>
    </xf>
    <xf numFmtId="168" fontId="38" fillId="9" borderId="26" xfId="1" applyNumberFormat="1" applyFont="1" applyFill="1" applyBorder="1" applyProtection="1">
      <protection hidden="1"/>
    </xf>
    <xf numFmtId="168" fontId="38" fillId="12" borderId="26" xfId="1" applyNumberFormat="1" applyFont="1" applyFill="1" applyBorder="1" applyProtection="1">
      <protection hidden="1"/>
    </xf>
    <xf numFmtId="168" fontId="39" fillId="15" borderId="67" xfId="1" applyNumberFormat="1" applyFont="1" applyFill="1" applyBorder="1" applyProtection="1">
      <protection hidden="1"/>
    </xf>
    <xf numFmtId="168" fontId="39" fillId="12" borderId="67" xfId="1" applyNumberFormat="1" applyFont="1" applyFill="1" applyBorder="1" applyProtection="1">
      <protection hidden="1"/>
    </xf>
    <xf numFmtId="168" fontId="39" fillId="0" borderId="67" xfId="1" applyNumberFormat="1" applyFont="1" applyFill="1" applyBorder="1" applyProtection="1">
      <protection hidden="1"/>
    </xf>
    <xf numFmtId="168" fontId="39" fillId="0" borderId="46" xfId="1" applyNumberFormat="1" applyFont="1" applyFill="1" applyBorder="1" applyProtection="1">
      <protection hidden="1"/>
    </xf>
    <xf numFmtId="168" fontId="39" fillId="14" borderId="64" xfId="1" applyNumberFormat="1" applyFont="1" applyFill="1" applyBorder="1" applyProtection="1">
      <protection hidden="1"/>
    </xf>
    <xf numFmtId="168" fontId="39" fillId="15" borderId="64" xfId="1" applyNumberFormat="1" applyFont="1" applyFill="1" applyBorder="1" applyProtection="1">
      <protection hidden="1"/>
    </xf>
    <xf numFmtId="168" fontId="39" fillId="12" borderId="64" xfId="1" applyNumberFormat="1" applyFont="1" applyFill="1" applyBorder="1" applyProtection="1">
      <protection locked="0"/>
    </xf>
    <xf numFmtId="168" fontId="39" fillId="0" borderId="64" xfId="1" applyNumberFormat="1" applyFont="1" applyFill="1" applyBorder="1" applyProtection="1">
      <protection locked="0"/>
    </xf>
    <xf numFmtId="168" fontId="39" fillId="14" borderId="66" xfId="1" applyNumberFormat="1" applyFont="1" applyFill="1" applyBorder="1" applyProtection="1">
      <protection locked="0"/>
    </xf>
    <xf numFmtId="168" fontId="39" fillId="9" borderId="7" xfId="1" applyNumberFormat="1" applyFont="1" applyFill="1" applyBorder="1" applyProtection="1">
      <protection locked="0"/>
    </xf>
    <xf numFmtId="168" fontId="39" fillId="12" borderId="62" xfId="1" applyNumberFormat="1" applyFont="1" applyFill="1" applyBorder="1" applyProtection="1">
      <protection locked="0"/>
    </xf>
    <xf numFmtId="168" fontId="39" fillId="0" borderId="62" xfId="1" applyNumberFormat="1" applyFont="1" applyFill="1" applyBorder="1" applyProtection="1">
      <protection locked="0"/>
    </xf>
    <xf numFmtId="168" fontId="39" fillId="0" borderId="65" xfId="1" applyNumberFormat="1" applyFont="1" applyFill="1" applyBorder="1" applyProtection="1">
      <protection locked="0"/>
    </xf>
    <xf numFmtId="168" fontId="38" fillId="0" borderId="63" xfId="1" applyNumberFormat="1" applyFont="1" applyFill="1" applyBorder="1" applyProtection="1">
      <protection hidden="1"/>
    </xf>
    <xf numFmtId="168" fontId="38" fillId="0" borderId="5" xfId="1" applyNumberFormat="1" applyFont="1" applyFill="1" applyBorder="1" applyProtection="1">
      <protection locked="0"/>
    </xf>
    <xf numFmtId="168" fontId="39" fillId="15" borderId="64" xfId="1" applyNumberFormat="1" applyFont="1" applyFill="1" applyBorder="1" applyProtection="1">
      <protection locked="0"/>
    </xf>
    <xf numFmtId="168" fontId="38" fillId="14" borderId="14" xfId="1" applyNumberFormat="1" applyFont="1" applyFill="1" applyBorder="1" applyProtection="1">
      <protection locked="0"/>
    </xf>
    <xf numFmtId="168" fontId="39" fillId="15" borderId="74" xfId="1" applyNumberFormat="1" applyFont="1" applyFill="1" applyBorder="1" applyProtection="1">
      <protection locked="0"/>
    </xf>
    <xf numFmtId="168" fontId="39" fillId="9" borderId="16" xfId="1" applyNumberFormat="1" applyFont="1" applyFill="1" applyBorder="1" applyProtection="1">
      <protection locked="0"/>
    </xf>
    <xf numFmtId="168" fontId="39" fillId="15" borderId="82" xfId="1" applyNumberFormat="1" applyFont="1" applyFill="1" applyBorder="1" applyProtection="1">
      <protection locked="0"/>
    </xf>
    <xf numFmtId="168" fontId="38" fillId="9" borderId="60" xfId="1" applyNumberFormat="1" applyFont="1" applyFill="1" applyBorder="1" applyProtection="1">
      <protection locked="0"/>
    </xf>
    <xf numFmtId="168" fontId="38" fillId="12" borderId="60" xfId="1" applyNumberFormat="1" applyFont="1" applyFill="1" applyBorder="1" applyProtection="1">
      <protection locked="0"/>
    </xf>
    <xf numFmtId="168" fontId="38" fillId="0" borderId="60" xfId="1" applyNumberFormat="1" applyFont="1" applyFill="1" applyBorder="1" applyProtection="1">
      <protection locked="0"/>
    </xf>
    <xf numFmtId="168" fontId="38" fillId="0" borderId="82" xfId="1" applyNumberFormat="1" applyFont="1" applyFill="1" applyBorder="1" applyProtection="1">
      <protection locked="0"/>
    </xf>
    <xf numFmtId="168" fontId="39" fillId="14" borderId="96" xfId="1" applyNumberFormat="1" applyFont="1" applyFill="1" applyBorder="1" applyProtection="1">
      <protection hidden="1"/>
    </xf>
    <xf numFmtId="168" fontId="39" fillId="9" borderId="65" xfId="1" applyNumberFormat="1" applyFont="1" applyFill="1" applyBorder="1" applyProtection="1">
      <protection hidden="1"/>
    </xf>
    <xf numFmtId="168" fontId="39" fillId="0" borderId="65" xfId="1" applyNumberFormat="1" applyFont="1" applyFill="1" applyBorder="1" applyProtection="1">
      <protection hidden="1"/>
    </xf>
    <xf numFmtId="168" fontId="39" fillId="14" borderId="82" xfId="1" applyNumberFormat="1" applyFont="1" applyFill="1" applyBorder="1" applyProtection="1">
      <protection hidden="1"/>
    </xf>
    <xf numFmtId="168" fontId="39" fillId="15" borderId="82" xfId="1" applyNumberFormat="1" applyFont="1" applyFill="1" applyBorder="1" applyProtection="1">
      <protection hidden="1"/>
    </xf>
    <xf numFmtId="168" fontId="39" fillId="9" borderId="82" xfId="1" applyNumberFormat="1" applyFont="1" applyFill="1" applyBorder="1" applyProtection="1">
      <protection hidden="1"/>
    </xf>
    <xf numFmtId="168" fontId="39" fillId="12" borderId="82" xfId="1" applyNumberFormat="1" applyFont="1" applyFill="1" applyBorder="1" applyProtection="1">
      <protection hidden="1"/>
    </xf>
    <xf numFmtId="168" fontId="39" fillId="0" borderId="82" xfId="1" applyNumberFormat="1" applyFont="1" applyFill="1" applyBorder="1" applyProtection="1">
      <protection hidden="1"/>
    </xf>
    <xf numFmtId="0" fontId="35" fillId="0" borderId="0" xfId="0" applyFont="1" applyBorder="1" applyAlignment="1" applyProtection="1">
      <alignment horizontal="center"/>
      <protection hidden="1"/>
    </xf>
    <xf numFmtId="0" fontId="0" fillId="0" borderId="48" xfId="0" applyFont="1" applyBorder="1" applyAlignment="1" applyProtection="1">
      <alignment horizontal="center"/>
      <protection hidden="1"/>
    </xf>
    <xf numFmtId="4" fontId="13" fillId="0" borderId="0" xfId="0" applyNumberFormat="1" applyFont="1" applyAlignment="1" applyProtection="1">
      <alignment horizontal="center"/>
      <protection hidden="1"/>
    </xf>
    <xf numFmtId="0" fontId="0" fillId="0" borderId="50" xfId="0" applyFont="1" applyBorder="1" applyAlignment="1" applyProtection="1">
      <alignment horizontal="center"/>
      <protection hidden="1"/>
    </xf>
    <xf numFmtId="0" fontId="0" fillId="0" borderId="49" xfId="0" applyFont="1" applyBorder="1" applyAlignment="1" applyProtection="1">
      <alignment horizontal="center"/>
      <protection hidden="1"/>
    </xf>
    <xf numFmtId="0" fontId="0" fillId="0" borderId="52" xfId="0" applyFont="1" applyBorder="1" applyProtection="1">
      <protection hidden="1"/>
    </xf>
    <xf numFmtId="0" fontId="0" fillId="0" borderId="54" xfId="0" applyFont="1" applyBorder="1" applyAlignment="1" applyProtection="1">
      <protection hidden="1"/>
    </xf>
    <xf numFmtId="3" fontId="11" fillId="8" borderId="58" xfId="1" applyNumberFormat="1" applyFont="1" applyFill="1" applyBorder="1" applyProtection="1">
      <protection hidden="1"/>
    </xf>
    <xf numFmtId="170" fontId="38" fillId="8" borderId="45" xfId="1" applyNumberFormat="1" applyFont="1" applyFill="1" applyBorder="1" applyAlignment="1" applyProtection="1">
      <alignment horizontal="center"/>
      <protection hidden="1"/>
    </xf>
    <xf numFmtId="170" fontId="38" fillId="14" borderId="45" xfId="1" applyNumberFormat="1" applyFont="1" applyFill="1" applyBorder="1" applyAlignment="1" applyProtection="1">
      <alignment horizontal="center"/>
      <protection hidden="1"/>
    </xf>
    <xf numFmtId="170" fontId="38" fillId="15" borderId="45" xfId="1" applyNumberFormat="1" applyFont="1" applyFill="1" applyBorder="1" applyAlignment="1" applyProtection="1">
      <alignment horizontal="center"/>
      <protection hidden="1"/>
    </xf>
    <xf numFmtId="170" fontId="38" fillId="9" borderId="45" xfId="1" applyNumberFormat="1" applyFont="1" applyFill="1" applyBorder="1" applyAlignment="1" applyProtection="1">
      <alignment horizontal="center"/>
      <protection hidden="1"/>
    </xf>
    <xf numFmtId="172" fontId="38" fillId="12" borderId="45" xfId="1" applyNumberFormat="1" applyFont="1" applyFill="1" applyBorder="1" applyAlignment="1" applyProtection="1">
      <alignment horizontal="center"/>
      <protection hidden="1"/>
    </xf>
    <xf numFmtId="172" fontId="38" fillId="0" borderId="45" xfId="1" applyNumberFormat="1" applyFont="1" applyFill="1" applyBorder="1" applyAlignment="1" applyProtection="1">
      <alignment horizontal="center"/>
      <protection hidden="1"/>
    </xf>
    <xf numFmtId="172" fontId="38" fillId="0" borderId="46" xfId="1" applyNumberFormat="1" applyFont="1" applyFill="1" applyBorder="1" applyAlignment="1" applyProtection="1">
      <alignment horizontal="center"/>
      <protection hidden="1"/>
    </xf>
    <xf numFmtId="3" fontId="11" fillId="8" borderId="69" xfId="1" applyNumberFormat="1" applyFont="1" applyFill="1" applyBorder="1" applyProtection="1">
      <protection hidden="1"/>
    </xf>
    <xf numFmtId="0" fontId="38" fillId="8" borderId="5" xfId="1" quotePrefix="1" applyNumberFormat="1" applyFont="1" applyFill="1" applyBorder="1" applyAlignment="1" applyProtection="1">
      <alignment horizontal="center"/>
      <protection hidden="1"/>
    </xf>
    <xf numFmtId="0" fontId="38" fillId="14" borderId="7" xfId="1" quotePrefix="1" applyNumberFormat="1" applyFont="1" applyFill="1" applyBorder="1" applyAlignment="1" applyProtection="1">
      <alignment horizontal="center"/>
      <protection hidden="1"/>
    </xf>
    <xf numFmtId="0" fontId="38" fillId="15" borderId="0" xfId="1" quotePrefix="1" applyNumberFormat="1" applyFont="1" applyFill="1" applyBorder="1" applyAlignment="1" applyProtection="1">
      <alignment horizontal="center"/>
      <protection hidden="1"/>
    </xf>
    <xf numFmtId="14" fontId="38" fillId="9" borderId="7" xfId="1" quotePrefix="1" applyNumberFormat="1" applyFont="1" applyFill="1" applyBorder="1" applyAlignment="1" applyProtection="1">
      <alignment horizontal="center"/>
      <protection hidden="1"/>
    </xf>
    <xf numFmtId="0" fontId="38" fillId="12" borderId="7" xfId="1" quotePrefix="1" applyNumberFormat="1" applyFont="1" applyFill="1" applyBorder="1" applyAlignment="1" applyProtection="1">
      <alignment horizontal="center"/>
      <protection hidden="1"/>
    </xf>
    <xf numFmtId="0" fontId="38" fillId="0" borderId="7" xfId="1" quotePrefix="1" applyNumberFormat="1" applyFont="1" applyFill="1" applyBorder="1" applyAlignment="1" applyProtection="1">
      <alignment horizontal="center"/>
      <protection hidden="1"/>
    </xf>
    <xf numFmtId="0" fontId="38" fillId="0" borderId="5" xfId="1" quotePrefix="1" applyNumberFormat="1" applyFont="1" applyFill="1" applyBorder="1" applyAlignment="1" applyProtection="1">
      <alignment horizontal="center"/>
      <protection hidden="1"/>
    </xf>
    <xf numFmtId="3" fontId="11" fillId="8" borderId="68" xfId="1" applyNumberFormat="1" applyFont="1" applyFill="1" applyBorder="1" applyProtection="1">
      <protection hidden="1"/>
    </xf>
    <xf numFmtId="0" fontId="39" fillId="8" borderId="47" xfId="1" applyNumberFormat="1" applyFont="1" applyFill="1" applyBorder="1" applyAlignment="1" applyProtection="1">
      <alignment horizontal="center"/>
      <protection hidden="1"/>
    </xf>
    <xf numFmtId="0" fontId="39" fillId="14" borderId="47" xfId="1" applyNumberFormat="1" applyFont="1" applyFill="1" applyBorder="1" applyAlignment="1" applyProtection="1">
      <alignment horizontal="center"/>
      <protection hidden="1"/>
    </xf>
    <xf numFmtId="0" fontId="39" fillId="15" borderId="47" xfId="1" applyNumberFormat="1" applyFont="1" applyFill="1" applyBorder="1" applyAlignment="1" applyProtection="1">
      <alignment horizontal="center"/>
      <protection hidden="1"/>
    </xf>
    <xf numFmtId="0" fontId="39" fillId="9" borderId="47" xfId="1" applyNumberFormat="1" applyFont="1" applyFill="1" applyBorder="1" applyAlignment="1" applyProtection="1">
      <alignment horizontal="center"/>
      <protection hidden="1"/>
    </xf>
    <xf numFmtId="0" fontId="39" fillId="12" borderId="47" xfId="1" applyNumberFormat="1" applyFont="1" applyFill="1" applyBorder="1" applyAlignment="1" applyProtection="1">
      <alignment horizontal="center"/>
      <protection hidden="1"/>
    </xf>
    <xf numFmtId="0" fontId="39" fillId="0" borderId="47" xfId="1" applyNumberFormat="1" applyFont="1" applyFill="1" applyBorder="1" applyAlignment="1" applyProtection="1">
      <alignment horizontal="center"/>
      <protection hidden="1"/>
    </xf>
    <xf numFmtId="0" fontId="39" fillId="0" borderId="37" xfId="1" applyNumberFormat="1" applyFont="1" applyFill="1" applyBorder="1" applyAlignment="1" applyProtection="1">
      <alignment horizontal="center"/>
      <protection hidden="1"/>
    </xf>
    <xf numFmtId="0" fontId="4" fillId="0" borderId="4" xfId="0" applyFont="1" applyBorder="1" applyProtection="1">
      <protection hidden="1"/>
    </xf>
    <xf numFmtId="3" fontId="4" fillId="0" borderId="7" xfId="1" applyNumberFormat="1" applyFont="1" applyFill="1" applyBorder="1" applyAlignment="1" applyProtection="1">
      <alignment horizontal="right"/>
      <protection hidden="1"/>
    </xf>
    <xf numFmtId="3" fontId="4" fillId="0" borderId="6" xfId="1" applyNumberFormat="1" applyFont="1" applyFill="1" applyBorder="1" applyProtection="1">
      <protection hidden="1"/>
    </xf>
    <xf numFmtId="168" fontId="39" fillId="11" borderId="67" xfId="1" applyNumberFormat="1" applyFont="1" applyFill="1" applyBorder="1" applyProtection="1">
      <protection hidden="1"/>
    </xf>
    <xf numFmtId="0" fontId="12" fillId="0" borderId="7" xfId="0" applyFont="1" applyBorder="1" applyAlignment="1" applyProtection="1">
      <alignment horizontal="right"/>
      <protection hidden="1"/>
    </xf>
    <xf numFmtId="3" fontId="4" fillId="0" borderId="64" xfId="1" applyNumberFormat="1" applyFont="1" applyFill="1" applyBorder="1" applyAlignment="1" applyProtection="1">
      <alignment horizontal="right"/>
      <protection hidden="1"/>
    </xf>
    <xf numFmtId="3" fontId="4" fillId="0" borderId="64" xfId="1" applyNumberFormat="1" applyFont="1" applyFill="1" applyBorder="1" applyProtection="1">
      <protection hidden="1"/>
    </xf>
    <xf numFmtId="168" fontId="39" fillId="11" borderId="14" xfId="1" applyNumberFormat="1" applyFont="1" applyFill="1" applyBorder="1" applyProtection="1">
      <protection hidden="1"/>
    </xf>
    <xf numFmtId="168" fontId="39" fillId="9" borderId="64" xfId="1" applyNumberFormat="1" applyFont="1" applyFill="1" applyBorder="1" applyProtection="1">
      <protection hidden="1"/>
    </xf>
    <xf numFmtId="168" fontId="39" fillId="12" borderId="64" xfId="1" applyNumberFormat="1" applyFont="1" applyFill="1" applyBorder="1" applyProtection="1">
      <protection hidden="1"/>
    </xf>
    <xf numFmtId="168" fontId="39" fillId="0" borderId="64" xfId="1" applyNumberFormat="1" applyFont="1" applyFill="1" applyBorder="1" applyProtection="1">
      <protection hidden="1"/>
    </xf>
    <xf numFmtId="0" fontId="4" fillId="0" borderId="7" xfId="0" applyFont="1" applyBorder="1" applyProtection="1">
      <protection hidden="1"/>
    </xf>
    <xf numFmtId="168" fontId="39" fillId="11" borderId="7" xfId="1" applyNumberFormat="1" applyFont="1" applyFill="1" applyBorder="1" applyProtection="1">
      <protection hidden="1"/>
    </xf>
    <xf numFmtId="3" fontId="4" fillId="0" borderId="14" xfId="1" applyNumberFormat="1" applyFont="1" applyFill="1" applyBorder="1" applyAlignment="1" applyProtection="1">
      <alignment horizontal="right"/>
      <protection hidden="1"/>
    </xf>
    <xf numFmtId="3" fontId="12" fillId="0" borderId="13" xfId="1" applyNumberFormat="1" applyFont="1" applyFill="1" applyBorder="1" applyProtection="1">
      <protection hidden="1"/>
    </xf>
    <xf numFmtId="168" fontId="38" fillId="11" borderId="64" xfId="1" applyNumberFormat="1" applyFont="1" applyFill="1" applyBorder="1" applyProtection="1">
      <protection hidden="1"/>
    </xf>
    <xf numFmtId="168" fontId="39" fillId="11" borderId="66" xfId="1" applyNumberFormat="1" applyFont="1" applyFill="1" applyBorder="1" applyProtection="1">
      <protection hidden="1"/>
    </xf>
    <xf numFmtId="168" fontId="38" fillId="11" borderId="14" xfId="1" applyNumberFormat="1" applyFont="1" applyFill="1" applyBorder="1" applyProtection="1">
      <protection hidden="1"/>
    </xf>
    <xf numFmtId="168" fontId="38" fillId="11" borderId="7" xfId="1" applyNumberFormat="1" applyFont="1" applyFill="1" applyBorder="1" applyProtection="1">
      <protection hidden="1"/>
    </xf>
    <xf numFmtId="168" fontId="39" fillId="12" borderId="5" xfId="1" applyNumberFormat="1" applyFont="1" applyFill="1" applyBorder="1" applyProtection="1">
      <protection hidden="1"/>
    </xf>
    <xf numFmtId="168" fontId="39" fillId="11" borderId="63" xfId="1" applyNumberFormat="1" applyFont="1" applyFill="1" applyBorder="1" applyProtection="1">
      <protection hidden="1"/>
    </xf>
    <xf numFmtId="168" fontId="39" fillId="12" borderId="63" xfId="1" applyNumberFormat="1" applyFont="1" applyFill="1" applyBorder="1" applyProtection="1">
      <protection hidden="1"/>
    </xf>
    <xf numFmtId="0" fontId="13" fillId="0" borderId="7" xfId="0" applyFont="1" applyBorder="1" applyAlignment="1" applyProtection="1">
      <alignment horizontal="right"/>
      <protection hidden="1"/>
    </xf>
    <xf numFmtId="0" fontId="11" fillId="0" borderId="7" xfId="0" applyFont="1" applyBorder="1" applyAlignment="1" applyProtection="1">
      <alignment horizontal="right"/>
      <protection hidden="1"/>
    </xf>
    <xf numFmtId="3" fontId="4" fillId="0" borderId="16" xfId="1" applyNumberFormat="1" applyFont="1" applyFill="1" applyBorder="1" applyAlignment="1" applyProtection="1">
      <alignment horizontal="right"/>
      <protection hidden="1"/>
    </xf>
    <xf numFmtId="3" fontId="4" fillId="0" borderId="15" xfId="1" applyNumberFormat="1" applyFont="1" applyFill="1" applyBorder="1" applyProtection="1">
      <protection hidden="1"/>
    </xf>
    <xf numFmtId="168" fontId="39" fillId="11" borderId="16" xfId="1" applyNumberFormat="1" applyFont="1" applyFill="1" applyBorder="1" applyProtection="1">
      <protection hidden="1"/>
    </xf>
    <xf numFmtId="3" fontId="34" fillId="0" borderId="7" xfId="1" applyNumberFormat="1" applyFont="1" applyFill="1" applyBorder="1" applyAlignment="1" applyProtection="1">
      <alignment horizontal="right"/>
      <protection hidden="1"/>
    </xf>
    <xf numFmtId="3" fontId="52" fillId="0" borderId="6" xfId="1" applyNumberFormat="1" applyFont="1" applyFill="1" applyBorder="1" applyProtection="1">
      <protection hidden="1"/>
    </xf>
    <xf numFmtId="168" fontId="55" fillId="14" borderId="7" xfId="1" applyNumberFormat="1" applyFont="1" applyFill="1" applyBorder="1" applyProtection="1">
      <protection hidden="1"/>
    </xf>
    <xf numFmtId="3" fontId="12" fillId="0" borderId="6" xfId="1" applyNumberFormat="1" applyFont="1" applyFill="1" applyBorder="1" applyProtection="1">
      <protection hidden="1"/>
    </xf>
    <xf numFmtId="168" fontId="38" fillId="11" borderId="63" xfId="1" applyNumberFormat="1" applyFont="1" applyFill="1" applyBorder="1" applyProtection="1">
      <protection hidden="1"/>
    </xf>
    <xf numFmtId="0" fontId="11" fillId="0" borderId="0" xfId="0" applyFont="1" applyAlignment="1" applyProtection="1">
      <alignment horizontal="right"/>
      <protection hidden="1"/>
    </xf>
    <xf numFmtId="3" fontId="53" fillId="0" borderId="6" xfId="1" applyNumberFormat="1" applyFont="1" applyFill="1" applyBorder="1" applyProtection="1">
      <protection hidden="1"/>
    </xf>
    <xf numFmtId="3" fontId="54" fillId="0" borderId="6" xfId="1" applyNumberFormat="1" applyFont="1" applyFill="1" applyBorder="1" applyProtection="1">
      <protection hidden="1"/>
    </xf>
    <xf numFmtId="168" fontId="39" fillId="14" borderId="62" xfId="1" applyNumberFormat="1" applyFont="1" applyFill="1" applyBorder="1" applyProtection="1">
      <protection hidden="1"/>
    </xf>
    <xf numFmtId="3" fontId="4" fillId="0" borderId="96" xfId="1" applyNumberFormat="1" applyFont="1" applyFill="1" applyBorder="1" applyAlignment="1" applyProtection="1">
      <alignment horizontal="right"/>
      <protection hidden="1"/>
    </xf>
    <xf numFmtId="3" fontId="4" fillId="0" borderId="3" xfId="1" applyNumberFormat="1" applyFont="1" applyFill="1" applyBorder="1" applyProtection="1">
      <protection hidden="1"/>
    </xf>
    <xf numFmtId="168" fontId="39" fillId="11" borderId="4" xfId="1" applyNumberFormat="1" applyFont="1" applyFill="1" applyBorder="1" applyProtection="1">
      <protection hidden="1"/>
    </xf>
    <xf numFmtId="0" fontId="4" fillId="4" borderId="7" xfId="0" applyFont="1" applyFill="1" applyBorder="1" applyProtection="1">
      <protection hidden="1"/>
    </xf>
    <xf numFmtId="3" fontId="4" fillId="4" borderId="7" xfId="1" applyNumberFormat="1" applyFont="1" applyFill="1" applyBorder="1" applyAlignment="1" applyProtection="1">
      <alignment horizontal="right"/>
      <protection hidden="1"/>
    </xf>
    <xf numFmtId="3" fontId="4" fillId="4" borderId="62" xfId="1" applyNumberFormat="1" applyFont="1" applyFill="1" applyBorder="1" applyProtection="1">
      <protection hidden="1"/>
    </xf>
    <xf numFmtId="168" fontId="38" fillId="8" borderId="63" xfId="1" applyNumberFormat="1" applyFont="1" applyFill="1" applyBorder="1" applyProtection="1">
      <protection hidden="1"/>
    </xf>
    <xf numFmtId="0" fontId="4" fillId="0" borderId="47" xfId="0" applyFont="1" applyBorder="1" applyProtection="1">
      <protection hidden="1"/>
    </xf>
    <xf numFmtId="3" fontId="4" fillId="0" borderId="111" xfId="1" applyNumberFormat="1" applyFont="1" applyFill="1" applyBorder="1" applyAlignment="1" applyProtection="1">
      <alignment horizontal="right"/>
      <protection hidden="1"/>
    </xf>
    <xf numFmtId="3" fontId="12" fillId="0" borderId="111" xfId="1" applyNumberFormat="1" applyFont="1" applyFill="1" applyBorder="1" applyProtection="1">
      <protection hidden="1"/>
    </xf>
    <xf numFmtId="168" fontId="38" fillId="11" borderId="82" xfId="1" applyNumberFormat="1" applyFont="1" applyFill="1" applyBorder="1" applyProtection="1">
      <protection hidden="1"/>
    </xf>
    <xf numFmtId="0" fontId="35" fillId="0" borderId="0" xfId="0" applyFont="1" applyAlignment="1" applyProtection="1">
      <alignment horizontal="center"/>
      <protection hidden="1"/>
    </xf>
    <xf numFmtId="168" fontId="39" fillId="2" borderId="67" xfId="1" applyNumberFormat="1" applyFont="1" applyFill="1" applyBorder="1" applyProtection="1"/>
    <xf numFmtId="168" fontId="39" fillId="2" borderId="14" xfId="1" applyNumberFormat="1" applyFont="1" applyFill="1" applyBorder="1" applyProtection="1"/>
    <xf numFmtId="168" fontId="39" fillId="2" borderId="7" xfId="1" applyNumberFormat="1" applyFont="1" applyFill="1" applyBorder="1" applyProtection="1"/>
    <xf numFmtId="168" fontId="38" fillId="2" borderId="64" xfId="1" applyNumberFormat="1" applyFont="1" applyFill="1" applyBorder="1" applyProtection="1"/>
    <xf numFmtId="168" fontId="39" fillId="2" borderId="66" xfId="1" applyNumberFormat="1" applyFont="1" applyFill="1" applyBorder="1" applyProtection="1"/>
    <xf numFmtId="168" fontId="38" fillId="2" borderId="14" xfId="1" applyNumberFormat="1" applyFont="1" applyFill="1" applyBorder="1" applyProtection="1"/>
    <xf numFmtId="168" fontId="38" fillId="2" borderId="7" xfId="1" applyNumberFormat="1" applyFont="1" applyFill="1" applyBorder="1" applyProtection="1"/>
    <xf numFmtId="168" fontId="39" fillId="2" borderId="63" xfId="1" applyNumberFormat="1" applyFont="1" applyFill="1" applyBorder="1" applyProtection="1"/>
    <xf numFmtId="168" fontId="39" fillId="2" borderId="16" xfId="1" applyNumberFormat="1" applyFont="1" applyFill="1" applyBorder="1" applyProtection="1"/>
    <xf numFmtId="168" fontId="38" fillId="2" borderId="66" xfId="1" applyNumberFormat="1" applyFont="1" applyFill="1" applyBorder="1" applyProtection="1"/>
    <xf numFmtId="168" fontId="38" fillId="2" borderId="63" xfId="1" applyNumberFormat="1" applyFont="1" applyFill="1" applyBorder="1" applyProtection="1"/>
    <xf numFmtId="168" fontId="38" fillId="2" borderId="65" xfId="1" applyNumberFormat="1" applyFont="1" applyFill="1" applyBorder="1" applyProtection="1"/>
    <xf numFmtId="168" fontId="38" fillId="2" borderId="84" xfId="1" applyNumberFormat="1" applyFont="1" applyFill="1" applyBorder="1" applyProtection="1">
      <protection hidden="1"/>
    </xf>
    <xf numFmtId="168" fontId="39" fillId="2" borderId="64" xfId="1" applyNumberFormat="1" applyFont="1" applyFill="1" applyBorder="1" applyProtection="1"/>
    <xf numFmtId="168" fontId="38" fillId="2" borderId="66" xfId="1" applyNumberFormat="1" applyFont="1" applyFill="1" applyBorder="1" applyProtection="1">
      <protection hidden="1"/>
    </xf>
    <xf numFmtId="168" fontId="39" fillId="2" borderId="66" xfId="1" applyNumberFormat="1" applyFont="1" applyFill="1" applyBorder="1" applyProtection="1">
      <protection hidden="1"/>
    </xf>
    <xf numFmtId="168" fontId="38" fillId="2" borderId="63" xfId="1" applyNumberFormat="1" applyFont="1" applyFill="1" applyBorder="1" applyProtection="1">
      <protection hidden="1"/>
    </xf>
    <xf numFmtId="168" fontId="39" fillId="2" borderId="6" xfId="1" applyNumberFormat="1" applyFont="1" applyFill="1" applyBorder="1" applyProtection="1">
      <protection hidden="1"/>
    </xf>
    <xf numFmtId="168" fontId="55" fillId="15" borderId="7" xfId="1" applyNumberFormat="1" applyFont="1" applyFill="1" applyBorder="1" applyProtection="1">
      <protection hidden="1"/>
    </xf>
    <xf numFmtId="168" fontId="55" fillId="9" borderId="7" xfId="1" applyNumberFormat="1" applyFont="1" applyFill="1" applyBorder="1" applyProtection="1">
      <protection hidden="1"/>
    </xf>
    <xf numFmtId="168" fontId="39" fillId="9" borderId="63" xfId="1" applyNumberFormat="1" applyFont="1" applyFill="1" applyBorder="1" applyProtection="1">
      <protection hidden="1"/>
    </xf>
    <xf numFmtId="168" fontId="55" fillId="12" borderId="7" xfId="1" applyNumberFormat="1" applyFont="1" applyFill="1" applyBorder="1" applyProtection="1">
      <protection hidden="1"/>
    </xf>
    <xf numFmtId="168" fontId="39" fillId="10" borderId="7" xfId="1" applyNumberFormat="1" applyFont="1" applyFill="1" applyBorder="1" applyProtection="1">
      <protection hidden="1"/>
    </xf>
    <xf numFmtId="168" fontId="39" fillId="10" borderId="5" xfId="1" applyNumberFormat="1" applyFont="1" applyFill="1" applyBorder="1" applyProtection="1">
      <protection hidden="1"/>
    </xf>
    <xf numFmtId="168" fontId="39" fillId="10" borderId="64" xfId="1" applyNumberFormat="1" applyFont="1" applyFill="1" applyBorder="1" applyProtection="1">
      <protection hidden="1"/>
    </xf>
    <xf numFmtId="168" fontId="39" fillId="10" borderId="66" xfId="1" applyNumberFormat="1" applyFont="1" applyFill="1" applyBorder="1" applyProtection="1">
      <protection hidden="1"/>
    </xf>
    <xf numFmtId="168" fontId="38" fillId="10" borderId="64" xfId="1" applyNumberFormat="1" applyFont="1" applyFill="1" applyBorder="1" applyProtection="1">
      <protection hidden="1"/>
    </xf>
    <xf numFmtId="168" fontId="39" fillId="10" borderId="63" xfId="1" applyNumberFormat="1" applyFont="1" applyFill="1" applyBorder="1" applyProtection="1">
      <protection hidden="1"/>
    </xf>
    <xf numFmtId="168" fontId="39" fillId="10" borderId="14" xfId="1" applyNumberFormat="1" applyFont="1" applyFill="1" applyBorder="1" applyProtection="1">
      <protection hidden="1"/>
    </xf>
    <xf numFmtId="168" fontId="55" fillId="10" borderId="7" xfId="1" applyNumberFormat="1" applyFont="1" applyFill="1" applyBorder="1" applyProtection="1">
      <protection hidden="1"/>
    </xf>
    <xf numFmtId="168" fontId="38" fillId="10" borderId="14" xfId="1" applyNumberFormat="1" applyFont="1" applyFill="1" applyBorder="1" applyProtection="1">
      <protection hidden="1"/>
    </xf>
    <xf numFmtId="168" fontId="38" fillId="10" borderId="62" xfId="1" applyNumberFormat="1" applyFont="1" applyFill="1" applyBorder="1" applyProtection="1">
      <protection hidden="1"/>
    </xf>
    <xf numFmtId="168" fontId="38" fillId="10" borderId="66" xfId="1" applyNumberFormat="1" applyFont="1" applyFill="1" applyBorder="1" applyProtection="1">
      <protection hidden="1"/>
    </xf>
    <xf numFmtId="168" fontId="38" fillId="10" borderId="60" xfId="1" applyNumberFormat="1" applyFont="1" applyFill="1" applyBorder="1" applyProtection="1">
      <protection hidden="1"/>
    </xf>
    <xf numFmtId="168" fontId="39" fillId="2" borderId="84" xfId="1" applyNumberFormat="1" applyFont="1" applyFill="1" applyBorder="1" applyProtection="1">
      <protection hidden="1"/>
    </xf>
    <xf numFmtId="168" fontId="39" fillId="15" borderId="6" xfId="1" applyNumberFormat="1" applyFont="1" applyFill="1" applyBorder="1" applyProtection="1">
      <protection hidden="1"/>
    </xf>
    <xf numFmtId="168" fontId="39" fillId="0" borderId="96" xfId="1" applyNumberFormat="1" applyFont="1" applyFill="1" applyBorder="1" applyProtection="1">
      <protection hidden="1"/>
    </xf>
    <xf numFmtId="168" fontId="39" fillId="0" borderId="6" xfId="1" applyNumberFormat="1" applyFont="1" applyFill="1" applyBorder="1" applyProtection="1">
      <protection hidden="1"/>
    </xf>
    <xf numFmtId="168" fontId="39" fillId="14" borderId="6" xfId="1" applyNumberFormat="1" applyFont="1" applyFill="1" applyBorder="1" applyProtection="1">
      <protection hidden="1"/>
    </xf>
    <xf numFmtId="168" fontId="39" fillId="9" borderId="6" xfId="1" applyNumberFormat="1" applyFont="1" applyFill="1" applyBorder="1" applyProtection="1">
      <protection hidden="1"/>
    </xf>
    <xf numFmtId="168" fontId="39" fillId="12" borderId="6" xfId="1" applyNumberFormat="1" applyFont="1" applyFill="1" applyBorder="1" applyProtection="1">
      <protection hidden="1"/>
    </xf>
    <xf numFmtId="168" fontId="39" fillId="12" borderId="65" xfId="1" applyNumberFormat="1" applyFont="1" applyFill="1" applyBorder="1" applyProtection="1">
      <protection hidden="1"/>
    </xf>
    <xf numFmtId="170" fontId="38" fillId="8" borderId="83" xfId="1" applyNumberFormat="1" applyFont="1" applyFill="1" applyBorder="1" applyAlignment="1" applyProtection="1">
      <alignment horizontal="center"/>
      <protection hidden="1"/>
    </xf>
    <xf numFmtId="0" fontId="38" fillId="8" borderId="0" xfId="1" quotePrefix="1" applyNumberFormat="1" applyFont="1" applyFill="1" applyBorder="1" applyAlignment="1" applyProtection="1">
      <alignment horizontal="center"/>
      <protection hidden="1"/>
    </xf>
    <xf numFmtId="0" fontId="39" fillId="8" borderId="93" xfId="1" applyNumberFormat="1" applyFont="1" applyFill="1" applyBorder="1" applyAlignment="1" applyProtection="1">
      <alignment horizontal="center"/>
      <protection hidden="1"/>
    </xf>
    <xf numFmtId="0" fontId="11" fillId="0" borderId="5" xfId="4" applyFont="1" applyBorder="1" applyAlignment="1" applyProtection="1">
      <alignment indent="1"/>
      <protection hidden="1"/>
    </xf>
    <xf numFmtId="0" fontId="4" fillId="0" borderId="7" xfId="4" applyFont="1" applyBorder="1" applyAlignment="1" applyProtection="1">
      <alignment horizontal="right"/>
      <protection hidden="1"/>
    </xf>
    <xf numFmtId="0" fontId="4" fillId="0" borderId="0" xfId="4" applyFont="1" applyAlignment="1" applyProtection="1">
      <alignment indent="1"/>
      <protection hidden="1"/>
    </xf>
    <xf numFmtId="168" fontId="39" fillId="2" borderId="81" xfId="1" applyNumberFormat="1" applyFont="1" applyFill="1" applyBorder="1" applyProtection="1">
      <protection hidden="1"/>
    </xf>
    <xf numFmtId="0" fontId="13" fillId="0" borderId="5" xfId="4" applyFont="1" applyBorder="1" applyAlignment="1" applyProtection="1">
      <alignment horizontal="right"/>
      <protection hidden="1"/>
    </xf>
    <xf numFmtId="0" fontId="12" fillId="0" borderId="0" xfId="4" applyFont="1" applyProtection="1">
      <protection hidden="1"/>
    </xf>
    <xf numFmtId="0" fontId="4" fillId="0" borderId="63" xfId="4" applyFont="1" applyBorder="1" applyAlignment="1" applyProtection="1">
      <alignment horizontal="right"/>
      <protection hidden="1"/>
    </xf>
    <xf numFmtId="0" fontId="4" fillId="0" borderId="86" xfId="4" applyFont="1" applyBorder="1" applyProtection="1">
      <protection hidden="1"/>
    </xf>
    <xf numFmtId="168" fontId="39" fillId="2" borderId="85" xfId="1" applyNumberFormat="1" applyFont="1" applyFill="1" applyBorder="1" applyProtection="1">
      <protection hidden="1"/>
    </xf>
    <xf numFmtId="0" fontId="53" fillId="0" borderId="44" xfId="4" applyFont="1" applyBorder="1" applyAlignment="1" applyProtection="1">
      <alignment indent="1"/>
      <protection hidden="1"/>
    </xf>
    <xf numFmtId="0" fontId="54" fillId="0" borderId="44" xfId="4" applyFont="1" applyBorder="1" applyAlignment="1" applyProtection="1">
      <alignment indent="1"/>
      <protection hidden="1"/>
    </xf>
    <xf numFmtId="168" fontId="39" fillId="2" borderId="80" xfId="1" applyNumberFormat="1" applyFont="1" applyFill="1" applyBorder="1" applyProtection="1">
      <protection hidden="1"/>
    </xf>
    <xf numFmtId="0" fontId="4" fillId="0" borderId="0" xfId="4" applyFont="1" applyProtection="1">
      <protection hidden="1"/>
    </xf>
    <xf numFmtId="0" fontId="4" fillId="0" borderId="79" xfId="4" applyFont="1" applyBorder="1" applyProtection="1">
      <protection hidden="1"/>
    </xf>
    <xf numFmtId="0" fontId="12" fillId="0" borderId="79" xfId="4" applyFont="1" applyBorder="1" applyProtection="1">
      <protection hidden="1"/>
    </xf>
    <xf numFmtId="0" fontId="54" fillId="0" borderId="44" xfId="4" applyFont="1" applyBorder="1" applyAlignment="1" applyProtection="1">
      <alignment indent="3"/>
      <protection hidden="1"/>
    </xf>
    <xf numFmtId="0" fontId="4" fillId="0" borderId="44" xfId="4" applyFont="1" applyBorder="1" applyAlignment="1" applyProtection="1">
      <alignment indent="1"/>
      <protection hidden="1"/>
    </xf>
    <xf numFmtId="168" fontId="39" fillId="2" borderId="87" xfId="1" applyNumberFormat="1" applyFont="1" applyFill="1" applyBorder="1" applyProtection="1">
      <protection hidden="1"/>
    </xf>
    <xf numFmtId="0" fontId="4" fillId="0" borderId="65" xfId="4" applyFont="1" applyBorder="1" applyAlignment="1" applyProtection="1">
      <alignment horizontal="right"/>
      <protection hidden="1"/>
    </xf>
    <xf numFmtId="0" fontId="4" fillId="0" borderId="62" xfId="4" applyFont="1" applyBorder="1" applyAlignment="1" applyProtection="1">
      <alignment horizontal="right"/>
      <protection hidden="1"/>
    </xf>
    <xf numFmtId="0" fontId="38" fillId="0" borderId="72" xfId="4" applyFont="1" applyBorder="1" applyProtection="1">
      <protection hidden="1"/>
    </xf>
    <xf numFmtId="0" fontId="12" fillId="0" borderId="76" xfId="4" applyFont="1" applyBorder="1" applyProtection="1">
      <protection hidden="1"/>
    </xf>
    <xf numFmtId="168" fontId="39" fillId="2" borderId="13" xfId="1" applyNumberFormat="1" applyFont="1" applyFill="1" applyBorder="1" applyProtection="1">
      <protection hidden="1"/>
    </xf>
    <xf numFmtId="0" fontId="12" fillId="0" borderId="72" xfId="4" applyFont="1" applyBorder="1" applyProtection="1">
      <protection hidden="1"/>
    </xf>
    <xf numFmtId="0" fontId="4" fillId="0" borderId="76" xfId="4" applyFont="1" applyBorder="1" applyProtection="1">
      <protection hidden="1"/>
    </xf>
    <xf numFmtId="0" fontId="4" fillId="0" borderId="44" xfId="4" applyFont="1" applyBorder="1" applyProtection="1">
      <protection hidden="1"/>
    </xf>
    <xf numFmtId="168" fontId="38" fillId="2" borderId="6" xfId="1" applyNumberFormat="1" applyFont="1" applyFill="1" applyBorder="1" applyProtection="1">
      <protection hidden="1"/>
    </xf>
    <xf numFmtId="0" fontId="53" fillId="0" borderId="76" xfId="4" applyFont="1" applyBorder="1" applyAlignment="1" applyProtection="1">
      <alignment indent="1"/>
      <protection hidden="1"/>
    </xf>
    <xf numFmtId="0" fontId="12" fillId="0" borderId="0" xfId="4" applyFont="1" applyAlignment="1" applyProtection="1">
      <alignment indent="1"/>
      <protection hidden="1"/>
    </xf>
    <xf numFmtId="0" fontId="54" fillId="0" borderId="0" xfId="4" applyFont="1" applyAlignment="1" applyProtection="1">
      <alignment indent="3"/>
      <protection hidden="1"/>
    </xf>
    <xf numFmtId="0" fontId="4" fillId="0" borderId="7" xfId="4" applyFont="1" applyFill="1" applyBorder="1" applyAlignment="1" applyProtection="1">
      <alignment horizontal="right"/>
      <protection hidden="1"/>
    </xf>
    <xf numFmtId="0" fontId="4" fillId="0" borderId="65" xfId="0" applyFont="1" applyBorder="1" applyAlignment="1" applyProtection="1">
      <alignment horizontal="right"/>
      <protection hidden="1"/>
    </xf>
    <xf numFmtId="0" fontId="12" fillId="0" borderId="72" xfId="4" applyFont="1" applyBorder="1" applyAlignment="1" applyProtection="1">
      <alignment indent="1"/>
      <protection hidden="1"/>
    </xf>
    <xf numFmtId="0" fontId="4" fillId="0" borderId="7" xfId="0" applyFont="1" applyBorder="1" applyAlignment="1" applyProtection="1">
      <alignment horizontal="right"/>
      <protection hidden="1"/>
    </xf>
    <xf numFmtId="0" fontId="4" fillId="0" borderId="0" xfId="4" applyFont="1" applyAlignment="1" applyProtection="1">
      <alignment indent="3"/>
      <protection hidden="1"/>
    </xf>
    <xf numFmtId="0" fontId="13" fillId="0" borderId="7" xfId="4" applyFont="1" applyBorder="1" applyAlignment="1" applyProtection="1">
      <alignment horizontal="right"/>
      <protection hidden="1"/>
    </xf>
    <xf numFmtId="0" fontId="12" fillId="0" borderId="108" xfId="4" applyFont="1" applyBorder="1" applyProtection="1">
      <protection hidden="1"/>
    </xf>
    <xf numFmtId="168" fontId="38" fillId="2" borderId="109" xfId="1" applyNumberFormat="1" applyFont="1" applyFill="1" applyBorder="1" applyProtection="1">
      <protection hidden="1"/>
    </xf>
    <xf numFmtId="168" fontId="38" fillId="14" borderId="62" xfId="1" applyNumberFormat="1" applyFont="1" applyFill="1" applyBorder="1" applyProtection="1">
      <protection hidden="1"/>
    </xf>
    <xf numFmtId="168" fontId="38" fillId="15" borderId="82" xfId="1" applyNumberFormat="1" applyFont="1" applyFill="1" applyBorder="1" applyProtection="1">
      <protection hidden="1"/>
    </xf>
    <xf numFmtId="168" fontId="38" fillId="9" borderId="60" xfId="1" applyNumberFormat="1" applyFont="1" applyFill="1" applyBorder="1" applyProtection="1">
      <protection hidden="1"/>
    </xf>
    <xf numFmtId="168" fontId="38" fillId="12" borderId="60" xfId="1" applyNumberFormat="1" applyFont="1" applyFill="1" applyBorder="1" applyProtection="1">
      <protection hidden="1"/>
    </xf>
    <xf numFmtId="168" fontId="38" fillId="0" borderId="82" xfId="1" applyNumberFormat="1" applyFont="1" applyFill="1" applyBorder="1" applyProtection="1">
      <protection hidden="1"/>
    </xf>
    <xf numFmtId="0" fontId="13" fillId="0" borderId="7" xfId="4" applyFont="1" applyFill="1" applyBorder="1" applyAlignment="1" applyProtection="1">
      <alignment horizontal="right"/>
      <protection hidden="1"/>
    </xf>
    <xf numFmtId="0" fontId="12" fillId="0" borderId="110" xfId="4" applyFont="1" applyBorder="1" applyProtection="1">
      <protection hidden="1"/>
    </xf>
    <xf numFmtId="0" fontId="4" fillId="4" borderId="63" xfId="0" applyFont="1" applyFill="1" applyBorder="1" applyAlignment="1" applyProtection="1">
      <alignment horizontal="right"/>
      <protection hidden="1"/>
    </xf>
    <xf numFmtId="0" fontId="4" fillId="4" borderId="100" xfId="4" applyFont="1" applyFill="1" applyBorder="1" applyProtection="1">
      <protection hidden="1"/>
    </xf>
    <xf numFmtId="0" fontId="4" fillId="0" borderId="89" xfId="0" applyFont="1" applyBorder="1" applyProtection="1">
      <protection hidden="1"/>
    </xf>
    <xf numFmtId="0" fontId="4" fillId="0" borderId="94" xfId="4" applyFont="1" applyFill="1" applyBorder="1" applyProtection="1">
      <protection hidden="1"/>
    </xf>
    <xf numFmtId="168" fontId="39" fillId="2" borderId="109" xfId="1" applyNumberFormat="1" applyFont="1" applyFill="1" applyBorder="1" applyProtection="1">
      <protection hidden="1"/>
    </xf>
    <xf numFmtId="4" fontId="47" fillId="3" borderId="0" xfId="11" applyNumberFormat="1" applyFont="1" applyFill="1" applyAlignment="1">
      <alignment horizontal="right"/>
    </xf>
    <xf numFmtId="169" fontId="50" fillId="0" borderId="0" xfId="7" applyNumberFormat="1" applyFont="1" applyAlignment="1">
      <alignment horizontal="right"/>
    </xf>
    <xf numFmtId="169" fontId="48" fillId="0" borderId="0" xfId="7" applyNumberFormat="1" applyFont="1" applyAlignment="1">
      <alignment horizontal="right"/>
    </xf>
    <xf numFmtId="169" fontId="49" fillId="0" borderId="0" xfId="7" applyNumberFormat="1" applyFont="1" applyAlignment="1">
      <alignment horizontal="right"/>
    </xf>
    <xf numFmtId="169" fontId="49" fillId="4" borderId="0" xfId="7" applyNumberFormat="1" applyFont="1" applyFill="1" applyAlignment="1">
      <alignment horizontal="right"/>
    </xf>
    <xf numFmtId="169" fontId="57" fillId="0" borderId="0" xfId="7" applyNumberFormat="1" applyFont="1" applyAlignment="1">
      <alignment horizontal="right"/>
    </xf>
    <xf numFmtId="169" fontId="47" fillId="3" borderId="0" xfId="7" applyNumberFormat="1" applyFont="1" applyFill="1" applyAlignment="1">
      <alignment horizontal="right"/>
    </xf>
    <xf numFmtId="4" fontId="46" fillId="0" borderId="0" xfId="11" applyNumberFormat="1" applyFont="1" applyAlignment="1">
      <alignment horizontal="right"/>
    </xf>
    <xf numFmtId="169" fontId="50" fillId="0" borderId="0" xfId="7" applyNumberFormat="1" applyFont="1" applyAlignment="1">
      <alignment horizontal="right"/>
    </xf>
    <xf numFmtId="169" fontId="49" fillId="0" borderId="0" xfId="7" applyNumberFormat="1" applyFont="1" applyAlignment="1">
      <alignment horizontal="right"/>
    </xf>
    <xf numFmtId="169" fontId="57" fillId="0" borderId="0" xfId="7" applyNumberFormat="1" applyFont="1" applyAlignment="1">
      <alignment horizontal="right"/>
    </xf>
    <xf numFmtId="169" fontId="47" fillId="3" borderId="0" xfId="7" applyNumberFormat="1" applyFont="1" applyFill="1" applyAlignment="1">
      <alignment horizontal="right"/>
    </xf>
    <xf numFmtId="4" fontId="58" fillId="0" borderId="0" xfId="0" applyNumberFormat="1" applyFont="1"/>
    <xf numFmtId="4" fontId="59" fillId="0" borderId="0" xfId="0" applyNumberFormat="1" applyFont="1" applyProtection="1">
      <protection hidden="1"/>
    </xf>
    <xf numFmtId="0" fontId="12" fillId="0" borderId="71" xfId="4" applyFont="1" applyBorder="1" applyAlignment="1" applyProtection="1">
      <alignment indent="1"/>
    </xf>
    <xf numFmtId="168" fontId="39" fillId="2" borderId="65" xfId="1" applyNumberFormat="1" applyFont="1" applyFill="1" applyBorder="1" applyProtection="1"/>
    <xf numFmtId="0" fontId="53" fillId="0" borderId="0" xfId="4" applyFont="1" applyBorder="1" applyAlignment="1" applyProtection="1">
      <alignment indent="1"/>
    </xf>
    <xf numFmtId="0" fontId="54" fillId="0" borderId="0" xfId="4" applyFont="1" applyBorder="1" applyAlignment="1" applyProtection="1">
      <alignment indent="1"/>
      <protection locked="0"/>
    </xf>
    <xf numFmtId="0" fontId="12" fillId="0" borderId="86" xfId="4" applyFont="1" applyBorder="1" applyProtection="1"/>
    <xf numFmtId="0" fontId="54" fillId="0" borderId="0" xfId="4" applyFont="1" applyBorder="1" applyAlignment="1" applyProtection="1">
      <alignment indent="3"/>
    </xf>
    <xf numFmtId="0" fontId="4" fillId="0" borderId="0" xfId="4" applyFont="1" applyBorder="1" applyAlignment="1" applyProtection="1">
      <alignment indent="1"/>
    </xf>
    <xf numFmtId="0" fontId="38" fillId="0" borderId="71" xfId="4" applyFont="1" applyBorder="1" applyProtection="1"/>
    <xf numFmtId="0" fontId="12" fillId="0" borderId="88" xfId="4" applyFont="1" applyBorder="1" applyProtection="1"/>
    <xf numFmtId="0" fontId="12" fillId="0" borderId="71" xfId="4" applyFont="1" applyBorder="1" applyProtection="1"/>
    <xf numFmtId="0" fontId="4" fillId="0" borderId="88" xfId="4" applyFont="1" applyBorder="1" applyProtection="1"/>
    <xf numFmtId="0" fontId="4" fillId="0" borderId="0" xfId="4" applyFont="1" applyBorder="1" applyProtection="1"/>
    <xf numFmtId="0" fontId="53" fillId="0" borderId="88" xfId="4" applyFont="1" applyBorder="1" applyAlignment="1" applyProtection="1">
      <alignment indent="1"/>
    </xf>
    <xf numFmtId="0" fontId="12" fillId="0" borderId="5" xfId="4" applyFont="1" applyBorder="1" applyProtection="1"/>
    <xf numFmtId="0" fontId="12" fillId="0" borderId="122" xfId="4" applyFont="1" applyBorder="1" applyProtection="1"/>
    <xf numFmtId="168" fontId="38" fillId="2" borderId="82" xfId="1" applyNumberFormat="1" applyFont="1" applyFill="1" applyBorder="1" applyProtection="1"/>
    <xf numFmtId="168" fontId="39" fillId="2" borderId="82" xfId="1" applyNumberFormat="1" applyFont="1" applyFill="1" applyBorder="1" applyProtection="1"/>
    <xf numFmtId="168" fontId="55" fillId="11" borderId="14" xfId="1" applyNumberFormat="1" applyFont="1" applyFill="1" applyBorder="1" applyProtection="1">
      <protection hidden="1"/>
    </xf>
    <xf numFmtId="168" fontId="39" fillId="11" borderId="64" xfId="1" applyNumberFormat="1" applyFont="1" applyFill="1" applyBorder="1" applyProtection="1">
      <protection hidden="1"/>
    </xf>
    <xf numFmtId="4" fontId="57" fillId="0" borderId="0" xfId="11" applyNumberFormat="1"/>
    <xf numFmtId="169" fontId="57" fillId="0" borderId="0" xfId="7" applyNumberFormat="1" applyFont="1" applyAlignment="1">
      <alignment horizontal="right"/>
    </xf>
    <xf numFmtId="169" fontId="47" fillId="3" borderId="0" xfId="7" applyNumberFormat="1" applyFont="1" applyFill="1" applyAlignment="1">
      <alignment horizontal="right"/>
    </xf>
    <xf numFmtId="4" fontId="58" fillId="0" borderId="0" xfId="0" applyNumberFormat="1" applyFont="1" applyProtection="1"/>
    <xf numFmtId="170" fontId="0" fillId="0" borderId="0" xfId="0" applyNumberFormat="1" applyProtection="1"/>
    <xf numFmtId="168" fontId="0" fillId="0" borderId="0" xfId="0" applyNumberFormat="1" applyProtection="1"/>
    <xf numFmtId="0" fontId="19" fillId="0" borderId="48" xfId="0" applyFont="1" applyBorder="1" applyProtection="1"/>
    <xf numFmtId="0" fontId="19" fillId="0" borderId="50" xfId="0" applyFont="1" applyBorder="1" applyProtection="1"/>
    <xf numFmtId="4" fontId="10" fillId="0" borderId="0" xfId="0" applyNumberFormat="1" applyFont="1" applyProtection="1"/>
    <xf numFmtId="0" fontId="19" fillId="0" borderId="51" xfId="0" applyFont="1" applyBorder="1" applyProtection="1"/>
    <xf numFmtId="170" fontId="2" fillId="0" borderId="0" xfId="0" applyNumberFormat="1" applyFont="1" applyProtection="1"/>
    <xf numFmtId="0" fontId="19" fillId="0" borderId="52" xfId="0" applyFont="1" applyBorder="1" applyProtection="1"/>
    <xf numFmtId="170" fontId="2" fillId="0" borderId="0" xfId="0" applyNumberFormat="1" applyFont="1" applyBorder="1" applyAlignment="1" applyProtection="1">
      <alignment horizontal="center"/>
    </xf>
    <xf numFmtId="172" fontId="2" fillId="0" borderId="0" xfId="0" applyNumberFormat="1" applyFont="1" applyBorder="1" applyAlignment="1" applyProtection="1">
      <alignment horizontal="center"/>
    </xf>
    <xf numFmtId="0" fontId="19" fillId="0" borderId="49" xfId="0" applyFont="1" applyBorder="1" applyProtection="1"/>
    <xf numFmtId="0" fontId="2" fillId="0" borderId="59" xfId="0" applyFont="1" applyBorder="1" applyProtection="1"/>
    <xf numFmtId="170" fontId="2" fillId="0" borderId="118" xfId="0" applyNumberFormat="1" applyFont="1" applyBorder="1" applyProtection="1"/>
    <xf numFmtId="0" fontId="19" fillId="0" borderId="54" xfId="0" applyFont="1" applyBorder="1" applyProtection="1"/>
    <xf numFmtId="170" fontId="2" fillId="0" borderId="9" xfId="0" applyNumberFormat="1" applyFont="1" applyBorder="1" applyAlignment="1" applyProtection="1">
      <alignment horizontal="center" vertical="center"/>
    </xf>
    <xf numFmtId="172" fontId="2" fillId="0" borderId="9" xfId="0" applyNumberFormat="1" applyFont="1" applyFill="1" applyBorder="1" applyAlignment="1" applyProtection="1">
      <alignment horizontal="center" vertical="center" wrapText="1"/>
    </xf>
    <xf numFmtId="172" fontId="2" fillId="11" borderId="9" xfId="0" applyNumberFormat="1" applyFont="1" applyFill="1" applyBorder="1" applyAlignment="1" applyProtection="1">
      <alignment horizontal="center" vertical="center" wrapText="1"/>
    </xf>
    <xf numFmtId="172" fontId="2" fillId="14" borderId="9" xfId="0" applyNumberFormat="1" applyFont="1" applyFill="1" applyBorder="1" applyAlignment="1" applyProtection="1">
      <alignment horizontal="center" vertical="center" wrapText="1"/>
    </xf>
    <xf numFmtId="172" fontId="2" fillId="15" borderId="1" xfId="0" applyNumberFormat="1" applyFont="1" applyFill="1" applyBorder="1" applyAlignment="1" applyProtection="1">
      <alignment horizontal="center" vertical="center" wrapText="1"/>
    </xf>
    <xf numFmtId="172" fontId="2" fillId="9" borderId="9" xfId="0" applyNumberFormat="1" applyFont="1" applyFill="1" applyBorder="1" applyAlignment="1" applyProtection="1">
      <alignment horizontal="center" vertical="center" wrapText="1"/>
    </xf>
    <xf numFmtId="172" fontId="2" fillId="12" borderId="4" xfId="0" applyNumberFormat="1" applyFont="1" applyFill="1" applyBorder="1" applyAlignment="1" applyProtection="1">
      <alignment horizontal="center" vertical="center" wrapText="1"/>
    </xf>
    <xf numFmtId="170" fontId="2" fillId="0" borderId="9" xfId="0" applyNumberFormat="1" applyFont="1" applyBorder="1" applyAlignment="1" applyProtection="1">
      <alignment horizontal="center" vertical="center" wrapText="1"/>
    </xf>
    <xf numFmtId="0" fontId="0" fillId="0" borderId="5" xfId="0" applyBorder="1" applyProtection="1"/>
    <xf numFmtId="0" fontId="2" fillId="0" borderId="9" xfId="0" applyFont="1" applyBorder="1" applyAlignment="1" applyProtection="1">
      <alignment horizontal="center" vertical="center"/>
    </xf>
    <xf numFmtId="170" fontId="2" fillId="0" borderId="9" xfId="0" applyNumberFormat="1" applyFont="1" applyFill="1" applyBorder="1" applyAlignment="1" applyProtection="1">
      <alignment horizontal="center" vertical="center" wrapText="1"/>
    </xf>
    <xf numFmtId="0" fontId="2" fillId="11" borderId="9" xfId="0" applyFont="1" applyFill="1" applyBorder="1" applyAlignment="1" applyProtection="1">
      <alignment horizontal="center" vertical="center" wrapText="1"/>
    </xf>
    <xf numFmtId="0" fontId="2" fillId="14" borderId="9" xfId="0" applyFont="1" applyFill="1" applyBorder="1" applyAlignment="1" applyProtection="1">
      <alignment horizontal="center" vertical="center" wrapText="1"/>
    </xf>
    <xf numFmtId="0" fontId="2" fillId="15" borderId="1" xfId="0" applyFont="1" applyFill="1" applyBorder="1" applyAlignment="1" applyProtection="1">
      <alignment horizontal="center" vertical="center" wrapText="1"/>
    </xf>
    <xf numFmtId="168" fontId="2" fillId="9" borderId="9" xfId="0" applyNumberFormat="1" applyFont="1" applyFill="1" applyBorder="1" applyAlignment="1" applyProtection="1">
      <alignment horizontal="center" vertical="center" wrapText="1"/>
    </xf>
    <xf numFmtId="168" fontId="2" fillId="12" borderId="9" xfId="0" applyNumberFormat="1" applyFont="1" applyFill="1" applyBorder="1" applyAlignment="1" applyProtection="1">
      <alignment horizontal="center" vertical="center" wrapText="1"/>
    </xf>
    <xf numFmtId="170" fontId="2" fillId="0" borderId="30" xfId="0" applyNumberFormat="1" applyFont="1" applyBorder="1" applyAlignment="1" applyProtection="1">
      <alignment horizontal="center" vertical="center" wrapText="1"/>
    </xf>
    <xf numFmtId="0" fontId="2" fillId="0" borderId="92"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9" xfId="0" applyFont="1" applyBorder="1" applyAlignment="1" applyProtection="1">
      <alignment horizontal="left" vertical="center"/>
    </xf>
    <xf numFmtId="170" fontId="0" fillId="0" borderId="9" xfId="0" applyNumberFormat="1" applyFill="1" applyBorder="1" applyProtection="1"/>
    <xf numFmtId="168" fontId="0" fillId="12" borderId="89" xfId="0" applyNumberFormat="1" applyFill="1" applyBorder="1" applyProtection="1"/>
    <xf numFmtId="168" fontId="0" fillId="11" borderId="89" xfId="0" applyNumberFormat="1" applyFill="1" applyBorder="1" applyProtection="1"/>
    <xf numFmtId="168" fontId="0" fillId="14" borderId="89" xfId="0" applyNumberFormat="1" applyFill="1" applyBorder="1" applyProtection="1"/>
    <xf numFmtId="168" fontId="2" fillId="15" borderId="89" xfId="0" applyNumberFormat="1" applyFont="1" applyFill="1" applyBorder="1" applyProtection="1"/>
    <xf numFmtId="168" fontId="0" fillId="9" borderId="89" xfId="0" applyNumberFormat="1" applyFill="1" applyBorder="1" applyProtection="1"/>
    <xf numFmtId="168" fontId="0" fillId="12" borderId="9" xfId="0" applyNumberFormat="1" applyFill="1" applyBorder="1" applyProtection="1"/>
    <xf numFmtId="168" fontId="0" fillId="11" borderId="9" xfId="0" applyNumberFormat="1" applyFill="1" applyBorder="1" applyProtection="1"/>
    <xf numFmtId="168" fontId="0" fillId="14" borderId="9" xfId="0" applyNumberFormat="1" applyFill="1" applyBorder="1" applyProtection="1"/>
    <xf numFmtId="168" fontId="0" fillId="15" borderId="9" xfId="0" applyNumberFormat="1" applyFill="1" applyBorder="1" applyProtection="1"/>
    <xf numFmtId="168" fontId="0" fillId="9" borderId="9" xfId="0" applyNumberFormat="1" applyFill="1" applyBorder="1" applyProtection="1"/>
    <xf numFmtId="0" fontId="40" fillId="0" borderId="5" xfId="0" applyFont="1" applyFill="1" applyBorder="1" applyAlignment="1" applyProtection="1">
      <alignment horizontal="left" vertical="center"/>
    </xf>
    <xf numFmtId="170" fontId="0" fillId="0" borderId="11" xfId="0" applyNumberFormat="1" applyBorder="1" applyProtection="1"/>
    <xf numFmtId="168" fontId="40" fillId="0" borderId="0" xfId="0" applyNumberFormat="1" applyFont="1" applyProtection="1"/>
    <xf numFmtId="0" fontId="4" fillId="0" borderId="0" xfId="0" applyFont="1" applyFill="1" applyProtection="1"/>
    <xf numFmtId="170" fontId="3" fillId="0" borderId="0" xfId="0" applyNumberFormat="1" applyFont="1" applyFill="1" applyProtection="1"/>
    <xf numFmtId="0" fontId="3" fillId="0" borderId="0" xfId="0" applyFont="1" applyFill="1" applyProtection="1"/>
    <xf numFmtId="168" fontId="3" fillId="0" borderId="0" xfId="0" applyNumberFormat="1" applyFont="1" applyFill="1" applyProtection="1"/>
    <xf numFmtId="168" fontId="1" fillId="0" borderId="0" xfId="0" applyNumberFormat="1" applyFont="1" applyFill="1" applyProtection="1"/>
    <xf numFmtId="0" fontId="5" fillId="0" borderId="0" xfId="0" applyFont="1" applyProtection="1"/>
    <xf numFmtId="0" fontId="2" fillId="0" borderId="0" xfId="0" applyFont="1" applyProtection="1"/>
    <xf numFmtId="170" fontId="33" fillId="0" borderId="0" xfId="0" applyNumberFormat="1" applyFont="1" applyProtection="1"/>
    <xf numFmtId="0" fontId="33" fillId="0" borderId="0" xfId="0" applyFont="1" applyProtection="1"/>
    <xf numFmtId="168" fontId="33" fillId="0" borderId="0" xfId="0" applyNumberFormat="1" applyFont="1" applyProtection="1"/>
    <xf numFmtId="170" fontId="6" fillId="0" borderId="0" xfId="0" applyNumberFormat="1" applyFont="1" applyProtection="1"/>
    <xf numFmtId="0" fontId="6" fillId="0" borderId="0" xfId="0" applyFont="1" applyProtection="1"/>
    <xf numFmtId="168" fontId="6" fillId="0" borderId="0" xfId="0" applyNumberFormat="1" applyFont="1" applyProtection="1"/>
    <xf numFmtId="4" fontId="4" fillId="0" borderId="0" xfId="0" applyNumberFormat="1" applyFont="1" applyProtection="1"/>
    <xf numFmtId="4" fontId="59" fillId="0" borderId="0" xfId="0" applyNumberFormat="1" applyFont="1" applyProtection="1"/>
    <xf numFmtId="0" fontId="11" fillId="0" borderId="0" xfId="0" applyFont="1" applyProtection="1"/>
    <xf numFmtId="0" fontId="35" fillId="0" borderId="0" xfId="0" applyFont="1" applyAlignment="1" applyProtection="1">
      <alignment horizontal="center"/>
    </xf>
    <xf numFmtId="0" fontId="0" fillId="0" borderId="48" xfId="0" applyFont="1" applyBorder="1" applyAlignment="1" applyProtection="1">
      <alignment horizontal="center"/>
    </xf>
    <xf numFmtId="4" fontId="13" fillId="0" borderId="0" xfId="0" applyNumberFormat="1" applyFont="1" applyAlignment="1" applyProtection="1">
      <alignment horizontal="center"/>
    </xf>
    <xf numFmtId="0" fontId="0" fillId="0" borderId="50" xfId="0" applyFont="1" applyBorder="1" applyAlignment="1" applyProtection="1">
      <alignment horizontal="center"/>
    </xf>
    <xf numFmtId="0" fontId="0" fillId="0" borderId="49" xfId="0" applyFont="1" applyBorder="1" applyAlignment="1" applyProtection="1">
      <alignment horizontal="center"/>
    </xf>
    <xf numFmtId="0" fontId="0" fillId="0" borderId="52" xfId="0" applyFont="1" applyBorder="1" applyProtection="1"/>
    <xf numFmtId="0" fontId="11" fillId="0" borderId="0" xfId="0" applyFont="1" applyBorder="1" applyProtection="1"/>
    <xf numFmtId="0" fontId="13" fillId="10" borderId="0" xfId="0" applyFont="1" applyFill="1" applyBorder="1" applyAlignment="1" applyProtection="1"/>
    <xf numFmtId="0" fontId="0" fillId="0" borderId="54" xfId="0" applyFont="1" applyBorder="1" applyAlignment="1" applyProtection="1"/>
    <xf numFmtId="0" fontId="43" fillId="0" borderId="0" xfId="0" applyFont="1" applyBorder="1" applyProtection="1"/>
    <xf numFmtId="14" fontId="13" fillId="10" borderId="0" xfId="0" applyNumberFormat="1" applyFont="1" applyFill="1" applyBorder="1" applyAlignment="1" applyProtection="1"/>
    <xf numFmtId="14" fontId="11" fillId="0" borderId="0" xfId="0" applyNumberFormat="1" applyFont="1" applyProtection="1"/>
    <xf numFmtId="0" fontId="4" fillId="0" borderId="38" xfId="0" applyFont="1" applyBorder="1" applyProtection="1"/>
    <xf numFmtId="0" fontId="13" fillId="0" borderId="0" xfId="0" applyFont="1" applyBorder="1" applyProtection="1"/>
    <xf numFmtId="14" fontId="13" fillId="0" borderId="0" xfId="0" applyNumberFormat="1" applyFont="1" applyAlignment="1" applyProtection="1">
      <alignment horizontal="left"/>
    </xf>
    <xf numFmtId="0" fontId="11" fillId="0" borderId="0" xfId="0" applyFont="1" applyBorder="1" applyAlignment="1" applyProtection="1"/>
    <xf numFmtId="170" fontId="38" fillId="9" borderId="45" xfId="1" applyNumberFormat="1" applyFont="1" applyFill="1" applyBorder="1" applyAlignment="1" applyProtection="1">
      <alignment horizontal="center"/>
    </xf>
    <xf numFmtId="172" fontId="38" fillId="12" borderId="45" xfId="1" applyNumberFormat="1" applyFont="1" applyFill="1" applyBorder="1" applyAlignment="1" applyProtection="1">
      <alignment horizontal="center"/>
    </xf>
    <xf numFmtId="172" fontId="38" fillId="0" borderId="45" xfId="1" applyNumberFormat="1" applyFont="1" applyFill="1" applyBorder="1" applyAlignment="1" applyProtection="1">
      <alignment horizontal="center"/>
    </xf>
    <xf numFmtId="172" fontId="38" fillId="0" borderId="46" xfId="1" applyNumberFormat="1" applyFont="1" applyFill="1" applyBorder="1" applyAlignment="1" applyProtection="1">
      <alignment horizontal="center"/>
    </xf>
    <xf numFmtId="168" fontId="39" fillId="14" borderId="7" xfId="1" applyNumberFormat="1" applyFont="1" applyFill="1" applyBorder="1" applyProtection="1"/>
    <xf numFmtId="168" fontId="39" fillId="15" borderId="7" xfId="1" applyNumberFormat="1" applyFont="1" applyFill="1" applyBorder="1" applyProtection="1"/>
    <xf numFmtId="168" fontId="39" fillId="9" borderId="7" xfId="1" applyNumberFormat="1" applyFont="1" applyFill="1" applyBorder="1" applyProtection="1"/>
    <xf numFmtId="168" fontId="39" fillId="12" borderId="7" xfId="1" applyNumberFormat="1" applyFont="1" applyFill="1" applyBorder="1" applyProtection="1"/>
    <xf numFmtId="168" fontId="39" fillId="0" borderId="7" xfId="1" applyNumberFormat="1" applyFont="1" applyFill="1" applyBorder="1" applyProtection="1"/>
    <xf numFmtId="168" fontId="39" fillId="0" borderId="5" xfId="1" applyNumberFormat="1" applyFont="1" applyFill="1" applyBorder="1" applyProtection="1"/>
    <xf numFmtId="168" fontId="39" fillId="15" borderId="66" xfId="1" applyNumberFormat="1" applyFont="1" applyFill="1" applyBorder="1" applyProtection="1"/>
    <xf numFmtId="168" fontId="39" fillId="9" borderId="66" xfId="1" applyNumberFormat="1" applyFont="1" applyFill="1" applyBorder="1" applyProtection="1"/>
    <xf numFmtId="168" fontId="39" fillId="12" borderId="66" xfId="1" applyNumberFormat="1" applyFont="1" applyFill="1" applyBorder="1" applyProtection="1"/>
    <xf numFmtId="168" fontId="39" fillId="0" borderId="66" xfId="1" applyNumberFormat="1" applyFont="1" applyFill="1" applyBorder="1" applyProtection="1"/>
    <xf numFmtId="168" fontId="38" fillId="14" borderId="64" xfId="1" applyNumberFormat="1" applyFont="1" applyFill="1" applyBorder="1" applyProtection="1"/>
    <xf numFmtId="168" fontId="38" fillId="9" borderId="14" xfId="1" applyNumberFormat="1" applyFont="1" applyFill="1" applyBorder="1" applyProtection="1"/>
    <xf numFmtId="168" fontId="38" fillId="12" borderId="14" xfId="1" applyNumberFormat="1" applyFont="1" applyFill="1" applyBorder="1" applyProtection="1"/>
    <xf numFmtId="168" fontId="38" fillId="0" borderId="14" xfId="1" applyNumberFormat="1" applyFont="1" applyFill="1" applyBorder="1" applyProtection="1"/>
    <xf numFmtId="168" fontId="38" fillId="15" borderId="7" xfId="1" applyNumberFormat="1" applyFont="1" applyFill="1" applyBorder="1" applyProtection="1"/>
    <xf numFmtId="168" fontId="38" fillId="9" borderId="7" xfId="1" applyNumberFormat="1" applyFont="1" applyFill="1" applyBorder="1" applyProtection="1"/>
    <xf numFmtId="168" fontId="39" fillId="0" borderId="63" xfId="1" applyNumberFormat="1" applyFont="1" applyFill="1" applyBorder="1" applyProtection="1"/>
    <xf numFmtId="168" fontId="39" fillId="15" borderId="63" xfId="1" applyNumberFormat="1" applyFont="1" applyFill="1" applyBorder="1" applyProtection="1"/>
    <xf numFmtId="168" fontId="39" fillId="14" borderId="63" xfId="1" applyNumberFormat="1" applyFont="1" applyFill="1" applyBorder="1" applyProtection="1"/>
    <xf numFmtId="168" fontId="39" fillId="15" borderId="62" xfId="1" applyNumberFormat="1" applyFont="1" applyFill="1" applyBorder="1" applyProtection="1"/>
    <xf numFmtId="168" fontId="39" fillId="9" borderId="14" xfId="1" applyNumberFormat="1" applyFont="1" applyFill="1" applyBorder="1" applyProtection="1"/>
    <xf numFmtId="168" fontId="39" fillId="12" borderId="14" xfId="1" applyNumberFormat="1" applyFont="1" applyFill="1" applyBorder="1" applyProtection="1"/>
    <xf numFmtId="168" fontId="39" fillId="0" borderId="14" xfId="1" applyNumberFormat="1" applyFont="1" applyFill="1" applyBorder="1" applyProtection="1"/>
    <xf numFmtId="168" fontId="38" fillId="0" borderId="62" xfId="1" applyNumberFormat="1" applyFont="1" applyFill="1" applyBorder="1" applyProtection="1"/>
    <xf numFmtId="168" fontId="39" fillId="14" borderId="66" xfId="1" applyNumberFormat="1" applyFont="1" applyFill="1" applyBorder="1" applyProtection="1"/>
    <xf numFmtId="168" fontId="38" fillId="0" borderId="66" xfId="1" applyNumberFormat="1" applyFont="1" applyFill="1" applyBorder="1" applyProtection="1"/>
    <xf numFmtId="168" fontId="38" fillId="14" borderId="63" xfId="1" applyNumberFormat="1" applyFont="1" applyFill="1" applyBorder="1" applyProtection="1"/>
    <xf numFmtId="0" fontId="4" fillId="0" borderId="6" xfId="0" applyFont="1" applyBorder="1" applyProtection="1"/>
    <xf numFmtId="168" fontId="38" fillId="15" borderId="63" xfId="1" applyNumberFormat="1" applyFont="1" applyFill="1" applyBorder="1" applyProtection="1"/>
    <xf numFmtId="168" fontId="38" fillId="15" borderId="74" xfId="1" applyNumberFormat="1" applyFont="1" applyFill="1" applyBorder="1" applyProtection="1"/>
    <xf numFmtId="168" fontId="38" fillId="9" borderId="16" xfId="1" applyNumberFormat="1" applyFont="1" applyFill="1" applyBorder="1" applyProtection="1"/>
    <xf numFmtId="168" fontId="39" fillId="14" borderId="60" xfId="1" applyNumberFormat="1" applyFont="1" applyFill="1" applyBorder="1" applyProtection="1"/>
    <xf numFmtId="168" fontId="39" fillId="15" borderId="60" xfId="1" applyNumberFormat="1" applyFont="1" applyFill="1" applyBorder="1" applyProtection="1"/>
    <xf numFmtId="168" fontId="38" fillId="12" borderId="7" xfId="1" applyNumberFormat="1" applyFont="1" applyFill="1" applyBorder="1" applyProtection="1"/>
    <xf numFmtId="168" fontId="38" fillId="0" borderId="60" xfId="1" applyNumberFormat="1" applyFont="1" applyFill="1" applyBorder="1" applyProtection="1"/>
    <xf numFmtId="168" fontId="39" fillId="15" borderId="65" xfId="1" applyNumberFormat="1" applyFont="1" applyFill="1" applyBorder="1" applyProtection="1"/>
    <xf numFmtId="168" fontId="38" fillId="9" borderId="61" xfId="1" applyNumberFormat="1" applyFont="1" applyFill="1" applyBorder="1" applyProtection="1"/>
    <xf numFmtId="168" fontId="38" fillId="12" borderId="61" xfId="1" applyNumberFormat="1" applyFont="1" applyFill="1" applyBorder="1" applyProtection="1"/>
    <xf numFmtId="168" fontId="38" fillId="14" borderId="7" xfId="1" applyNumberFormat="1" applyFont="1" applyFill="1" applyBorder="1" applyProtection="1"/>
    <xf numFmtId="168" fontId="38" fillId="9" borderId="26" xfId="1" applyNumberFormat="1" applyFont="1" applyFill="1" applyBorder="1" applyProtection="1"/>
    <xf numFmtId="168" fontId="38" fillId="12" borderId="26" xfId="1" applyNumberFormat="1" applyFont="1" applyFill="1" applyBorder="1" applyProtection="1"/>
    <xf numFmtId="168" fontId="38" fillId="0" borderId="26" xfId="1" applyNumberFormat="1" applyFont="1" applyFill="1" applyBorder="1" applyProtection="1"/>
    <xf numFmtId="168" fontId="38" fillId="0" borderId="5" xfId="1" applyNumberFormat="1" applyFont="1" applyFill="1" applyBorder="1" applyProtection="1"/>
    <xf numFmtId="0" fontId="4" fillId="0" borderId="5" xfId="0" applyFont="1" applyBorder="1" applyProtection="1"/>
    <xf numFmtId="168" fontId="39" fillId="15" borderId="67" xfId="1" applyNumberFormat="1" applyFont="1" applyFill="1" applyBorder="1" applyProtection="1"/>
    <xf numFmtId="168" fontId="39" fillId="12" borderId="67" xfId="1" applyNumberFormat="1" applyFont="1" applyFill="1" applyBorder="1" applyProtection="1"/>
    <xf numFmtId="168" fontId="39" fillId="0" borderId="67" xfId="1" applyNumberFormat="1" applyFont="1" applyFill="1" applyBorder="1" applyProtection="1"/>
    <xf numFmtId="168" fontId="39" fillId="0" borderId="46" xfId="1" applyNumberFormat="1" applyFont="1" applyFill="1" applyBorder="1" applyProtection="1"/>
    <xf numFmtId="168" fontId="39" fillId="0" borderId="65" xfId="1" applyNumberFormat="1" applyFont="1" applyFill="1" applyBorder="1" applyProtection="1"/>
    <xf numFmtId="168" fontId="38" fillId="0" borderId="63" xfId="1" applyNumberFormat="1" applyFont="1" applyFill="1" applyBorder="1" applyProtection="1"/>
    <xf numFmtId="168" fontId="39" fillId="15" borderId="82" xfId="1" applyNumberFormat="1" applyFont="1" applyFill="1" applyBorder="1" applyProtection="1"/>
    <xf numFmtId="168" fontId="39" fillId="14" borderId="96" xfId="1" applyNumberFormat="1" applyFont="1" applyFill="1" applyBorder="1" applyProtection="1"/>
    <xf numFmtId="168" fontId="39" fillId="9" borderId="65" xfId="1" applyNumberFormat="1" applyFont="1" applyFill="1" applyBorder="1" applyProtection="1"/>
    <xf numFmtId="4" fontId="4" fillId="0" borderId="5" xfId="0" applyNumberFormat="1" applyFont="1" applyBorder="1" applyProtection="1"/>
    <xf numFmtId="168" fontId="39" fillId="2" borderId="6" xfId="1" applyNumberFormat="1" applyFont="1" applyFill="1" applyBorder="1" applyProtection="1"/>
    <xf numFmtId="168" fontId="39" fillId="2" borderId="62" xfId="1" applyNumberFormat="1" applyFont="1" applyFill="1" applyBorder="1" applyProtection="1"/>
    <xf numFmtId="4" fontId="4" fillId="0" borderId="0" xfId="0" applyNumberFormat="1" applyFont="1" applyBorder="1" applyProtection="1"/>
    <xf numFmtId="168" fontId="39" fillId="14" borderId="82" xfId="1" applyNumberFormat="1" applyFont="1" applyFill="1" applyBorder="1" applyProtection="1"/>
    <xf numFmtId="168" fontId="39" fillId="9" borderId="82" xfId="1" applyNumberFormat="1" applyFont="1" applyFill="1" applyBorder="1" applyProtection="1"/>
    <xf numFmtId="168" fontId="39" fillId="12" borderId="82" xfId="1" applyNumberFormat="1" applyFont="1" applyFill="1" applyBorder="1" applyProtection="1"/>
    <xf numFmtId="168" fontId="39" fillId="0" borderId="82" xfId="1" applyNumberFormat="1" applyFont="1" applyFill="1" applyBorder="1" applyProtection="1"/>
    <xf numFmtId="0" fontId="4" fillId="0" borderId="11" xfId="0" applyFont="1" applyBorder="1" applyProtection="1"/>
    <xf numFmtId="168" fontId="4" fillId="0" borderId="0" xfId="1" applyNumberFormat="1" applyFont="1" applyFill="1" applyBorder="1" applyProtection="1"/>
    <xf numFmtId="168" fontId="4" fillId="0" borderId="11" xfId="1" applyNumberFormat="1" applyFont="1" applyFill="1" applyBorder="1" applyProtection="1"/>
    <xf numFmtId="168" fontId="12" fillId="0" borderId="11" xfId="1" applyNumberFormat="1" applyFont="1" applyFill="1" applyBorder="1" applyProtection="1"/>
    <xf numFmtId="168" fontId="12" fillId="0" borderId="0" xfId="1" applyNumberFormat="1" applyFont="1" applyFill="1" applyBorder="1" applyProtection="1"/>
    <xf numFmtId="168" fontId="38" fillId="15" borderId="64" xfId="1" applyNumberFormat="1" applyFont="1" applyFill="1" applyBorder="1" applyProtection="1">
      <protection locked="0"/>
    </xf>
    <xf numFmtId="168" fontId="38" fillId="15" borderId="63" xfId="1" applyNumberFormat="1" applyFont="1" applyFill="1" applyBorder="1" applyProtection="1">
      <protection locked="0"/>
    </xf>
    <xf numFmtId="169" fontId="49" fillId="0" borderId="0" xfId="7" applyNumberFormat="1" applyFont="1" applyFill="1" applyAlignment="1">
      <alignment horizontal="right"/>
    </xf>
    <xf numFmtId="14" fontId="19" fillId="0" borderId="0" xfId="0" applyNumberFormat="1" applyFont="1"/>
    <xf numFmtId="38" fontId="62" fillId="0" borderId="0" xfId="11" applyNumberFormat="1" applyFont="1"/>
    <xf numFmtId="169" fontId="62" fillId="0" borderId="0" xfId="7" applyNumberFormat="1" applyFont="1" applyAlignment="1">
      <alignment horizontal="right"/>
    </xf>
    <xf numFmtId="4" fontId="47" fillId="3" borderId="0" xfId="11" applyNumberFormat="1" applyFont="1" applyFill="1" applyAlignment="1">
      <alignment horizontal="right"/>
    </xf>
    <xf numFmtId="169" fontId="50" fillId="0" borderId="0" xfId="7" applyNumberFormat="1" applyFont="1" applyAlignment="1">
      <alignment horizontal="right"/>
    </xf>
    <xf numFmtId="169" fontId="48" fillId="0" borderId="0" xfId="7" applyNumberFormat="1" applyFont="1" applyAlignment="1">
      <alignment horizontal="right"/>
    </xf>
    <xf numFmtId="169" fontId="49" fillId="0" borderId="0" xfId="7" applyNumberFormat="1" applyFont="1" applyAlignment="1">
      <alignment horizontal="right"/>
    </xf>
    <xf numFmtId="169" fontId="49" fillId="4" borderId="0" xfId="7" applyNumberFormat="1" applyFont="1" applyFill="1" applyAlignment="1">
      <alignment horizontal="right"/>
    </xf>
    <xf numFmtId="4" fontId="46" fillId="0" borderId="0" xfId="11" applyNumberFormat="1" applyFont="1" applyAlignment="1">
      <alignment horizontal="right"/>
    </xf>
    <xf numFmtId="169" fontId="50" fillId="0" borderId="0" xfId="7" applyNumberFormat="1" applyFont="1" applyAlignment="1">
      <alignment horizontal="right"/>
    </xf>
    <xf numFmtId="169" fontId="48" fillId="0" borderId="0" xfId="7" applyNumberFormat="1" applyFont="1" applyAlignment="1">
      <alignment horizontal="right"/>
    </xf>
    <xf numFmtId="169" fontId="49" fillId="0" borderId="0" xfId="7" applyNumberFormat="1" applyFont="1" applyAlignment="1">
      <alignment horizontal="right"/>
    </xf>
    <xf numFmtId="169" fontId="49" fillId="4" borderId="0" xfId="7" applyNumberFormat="1" applyFont="1" applyFill="1" applyAlignment="1">
      <alignment horizontal="right"/>
    </xf>
    <xf numFmtId="38" fontId="61" fillId="16" borderId="0" xfId="11" applyNumberFormat="1" applyFont="1" applyFill="1"/>
    <xf numFmtId="38" fontId="61" fillId="3" borderId="0" xfId="11" applyNumberFormat="1" applyFont="1" applyFill="1"/>
    <xf numFmtId="169" fontId="49" fillId="10" borderId="0" xfId="7" applyNumberFormat="1" applyFont="1" applyFill="1" applyAlignment="1">
      <alignment horizontal="right"/>
    </xf>
    <xf numFmtId="38" fontId="63" fillId="0" borderId="0" xfId="0" applyNumberFormat="1" applyFont="1" applyAlignment="1">
      <alignment horizontal="center"/>
    </xf>
    <xf numFmtId="38" fontId="61" fillId="3" borderId="0" xfId="0" applyNumberFormat="1" applyFont="1" applyFill="1"/>
    <xf numFmtId="38" fontId="62" fillId="0" borderId="0" xfId="0" applyNumberFormat="1" applyFont="1"/>
    <xf numFmtId="169" fontId="50" fillId="0" borderId="0" xfId="7" applyNumberFormat="1" applyFont="1" applyAlignment="1">
      <alignment horizontal="right"/>
    </xf>
    <xf numFmtId="169" fontId="48" fillId="0" borderId="0" xfId="7" applyNumberFormat="1" applyFont="1" applyAlignment="1">
      <alignment horizontal="right"/>
    </xf>
    <xf numFmtId="169" fontId="49" fillId="0" borderId="0" xfId="7" applyNumberFormat="1" applyFont="1" applyAlignment="1">
      <alignment horizontal="right"/>
    </xf>
    <xf numFmtId="169" fontId="49" fillId="4" borderId="0" xfId="7" applyNumberFormat="1" applyFont="1" applyFill="1" applyAlignment="1">
      <alignment horizontal="right"/>
    </xf>
    <xf numFmtId="4" fontId="47" fillId="3" borderId="0" xfId="11" applyNumberFormat="1" applyFont="1" applyFill="1" applyAlignment="1">
      <alignment horizontal="right"/>
    </xf>
    <xf numFmtId="169" fontId="50" fillId="0" borderId="0" xfId="7" applyNumberFormat="1" applyFont="1" applyAlignment="1">
      <alignment horizontal="right"/>
    </xf>
    <xf numFmtId="169" fontId="48" fillId="0" borderId="0" xfId="7" applyNumberFormat="1" applyFont="1" applyAlignment="1">
      <alignment horizontal="right"/>
    </xf>
    <xf numFmtId="169" fontId="49" fillId="0" borderId="0" xfId="7" applyNumberFormat="1" applyFont="1" applyAlignment="1">
      <alignment horizontal="right"/>
    </xf>
    <xf numFmtId="169" fontId="49" fillId="4" borderId="0" xfId="7" applyNumberFormat="1" applyFont="1" applyFill="1" applyAlignment="1">
      <alignment horizontal="right"/>
    </xf>
    <xf numFmtId="4" fontId="46" fillId="0" borderId="0" xfId="11" applyNumberFormat="1" applyFont="1" applyAlignment="1">
      <alignment horizontal="right"/>
    </xf>
    <xf numFmtId="170" fontId="2" fillId="0" borderId="4" xfId="0" applyNumberFormat="1" applyFont="1" applyFill="1" applyBorder="1" applyAlignment="1" applyProtection="1">
      <alignment horizontal="center" vertical="center"/>
    </xf>
    <xf numFmtId="170" fontId="2" fillId="0" borderId="9"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92" xfId="0" applyFont="1" applyFill="1" applyBorder="1" applyAlignment="1" applyProtection="1">
      <alignment horizontal="center" vertical="center"/>
    </xf>
    <xf numFmtId="0" fontId="10" fillId="2" borderId="5" xfId="0" applyFont="1" applyFill="1" applyBorder="1" applyAlignment="1" applyProtection="1">
      <alignment horizontal="left"/>
      <protection locked="0"/>
    </xf>
    <xf numFmtId="0" fontId="10" fillId="2" borderId="0" xfId="0" applyFont="1" applyFill="1" applyBorder="1" applyAlignment="1" applyProtection="1">
      <alignment horizontal="left"/>
      <protection locked="0"/>
    </xf>
    <xf numFmtId="0" fontId="10" fillId="2" borderId="44" xfId="0" applyFont="1" applyFill="1" applyBorder="1" applyAlignment="1" applyProtection="1">
      <alignment horizontal="left"/>
      <protection locked="0"/>
    </xf>
    <xf numFmtId="0" fontId="10" fillId="2" borderId="2" xfId="0" applyFont="1" applyFill="1" applyBorder="1" applyAlignment="1" applyProtection="1">
      <alignment horizontal="left"/>
      <protection locked="0"/>
    </xf>
    <xf numFmtId="0" fontId="10" fillId="2" borderId="11" xfId="0" applyFont="1" applyFill="1" applyBorder="1" applyAlignment="1" applyProtection="1">
      <alignment horizontal="left"/>
      <protection locked="0"/>
    </xf>
    <xf numFmtId="0" fontId="10" fillId="2" borderId="35" xfId="0" applyFont="1" applyFill="1" applyBorder="1" applyAlignment="1" applyProtection="1">
      <alignment horizontal="left"/>
      <protection locked="0"/>
    </xf>
    <xf numFmtId="0" fontId="10" fillId="2" borderId="8" xfId="0" applyFont="1" applyFill="1" applyBorder="1" applyAlignment="1" applyProtection="1">
      <alignment horizontal="left"/>
      <protection locked="0"/>
    </xf>
    <xf numFmtId="0" fontId="10" fillId="2" borderId="10" xfId="0" applyFont="1" applyFill="1" applyBorder="1" applyAlignment="1" applyProtection="1">
      <alignment horizontal="left"/>
      <protection locked="0"/>
    </xf>
    <xf numFmtId="0" fontId="10" fillId="2" borderId="53" xfId="0" applyFont="1" applyFill="1" applyBorder="1" applyAlignment="1" applyProtection="1">
      <alignment horizontal="left"/>
      <protection locked="0"/>
    </xf>
    <xf numFmtId="0" fontId="10" fillId="2" borderId="1" xfId="0" applyFont="1" applyFill="1" applyBorder="1" applyAlignment="1" applyProtection="1">
      <alignment horizontal="left"/>
      <protection locked="0"/>
    </xf>
    <xf numFmtId="0" fontId="10" fillId="2" borderId="30" xfId="0" applyFont="1" applyFill="1" applyBorder="1" applyAlignment="1" applyProtection="1">
      <alignment horizontal="left"/>
      <protection locked="0"/>
    </xf>
    <xf numFmtId="0" fontId="10" fillId="2" borderId="34" xfId="0" applyFont="1" applyFill="1" applyBorder="1" applyAlignment="1" applyProtection="1">
      <alignment horizontal="left"/>
      <protection locked="0"/>
    </xf>
    <xf numFmtId="0" fontId="20" fillId="0" borderId="0" xfId="0" applyFont="1" applyAlignment="1" applyProtection="1">
      <alignment horizontal="center"/>
    </xf>
    <xf numFmtId="0" fontId="0" fillId="0" borderId="9" xfId="0" applyBorder="1" applyAlignment="1" applyProtection="1">
      <alignment horizontal="center"/>
      <protection locked="0"/>
    </xf>
    <xf numFmtId="0" fontId="0" fillId="0" borderId="89" xfId="0" applyBorder="1" applyAlignment="1" applyProtection="1">
      <alignment horizontal="center"/>
      <protection locked="0"/>
    </xf>
    <xf numFmtId="0" fontId="10" fillId="2" borderId="31" xfId="0" applyFont="1" applyFill="1" applyBorder="1" applyAlignment="1" applyProtection="1">
      <alignment horizontal="left"/>
      <protection locked="0"/>
    </xf>
    <xf numFmtId="0" fontId="10" fillId="2" borderId="32" xfId="0" applyFont="1" applyFill="1" applyBorder="1" applyAlignment="1" applyProtection="1">
      <alignment horizontal="left"/>
      <protection locked="0"/>
    </xf>
    <xf numFmtId="0" fontId="10" fillId="2" borderId="33" xfId="0" applyFont="1" applyFill="1" applyBorder="1" applyAlignment="1" applyProtection="1">
      <alignment horizontal="left"/>
      <protection locked="0"/>
    </xf>
    <xf numFmtId="0" fontId="10" fillId="2" borderId="1" xfId="0" quotePrefix="1" applyFont="1" applyFill="1" applyBorder="1" applyAlignment="1" applyProtection="1">
      <alignment horizontal="left"/>
      <protection locked="0"/>
    </xf>
    <xf numFmtId="14" fontId="10" fillId="2" borderId="55" xfId="0" applyNumberFormat="1" applyFont="1" applyFill="1" applyBorder="1" applyAlignment="1" applyProtection="1">
      <alignment horizontal="left"/>
      <protection locked="0"/>
    </xf>
    <xf numFmtId="0" fontId="10" fillId="2" borderId="56" xfId="0" applyFont="1" applyFill="1" applyBorder="1" applyAlignment="1" applyProtection="1">
      <alignment horizontal="left"/>
      <protection locked="0"/>
    </xf>
    <xf numFmtId="0" fontId="10" fillId="2" borderId="57" xfId="0" applyFont="1" applyFill="1" applyBorder="1" applyAlignment="1" applyProtection="1">
      <alignment horizontal="left"/>
      <protection locked="0"/>
    </xf>
    <xf numFmtId="0" fontId="0" fillId="0" borderId="51" xfId="0" applyFont="1" applyBorder="1" applyAlignment="1" applyProtection="1">
      <alignment horizontal="center"/>
    </xf>
    <xf numFmtId="0" fontId="0" fillId="0" borderId="52" xfId="0" applyFont="1" applyBorder="1" applyAlignment="1" applyProtection="1">
      <alignment horizontal="center"/>
    </xf>
    <xf numFmtId="0" fontId="35" fillId="0" borderId="0" xfId="0" applyFont="1" applyAlignment="1" applyProtection="1">
      <alignment horizontal="center"/>
    </xf>
    <xf numFmtId="0" fontId="2" fillId="2" borderId="8" xfId="0" applyFont="1" applyFill="1" applyBorder="1" applyAlignment="1" applyProtection="1">
      <alignment horizontal="left"/>
      <protection locked="0"/>
    </xf>
    <xf numFmtId="0" fontId="2" fillId="2" borderId="10" xfId="0" applyFont="1" applyFill="1" applyBorder="1" applyAlignment="1" applyProtection="1">
      <alignment horizontal="left"/>
      <protection locked="0"/>
    </xf>
    <xf numFmtId="0" fontId="2" fillId="2" borderId="53" xfId="0" applyFont="1" applyFill="1" applyBorder="1" applyAlignment="1" applyProtection="1">
      <alignment horizontal="left"/>
      <protection locked="0"/>
    </xf>
    <xf numFmtId="0" fontId="2" fillId="2" borderId="5" xfId="0" applyFont="1" applyFill="1" applyBorder="1" applyAlignment="1" applyProtection="1">
      <alignment horizontal="left"/>
      <protection locked="0"/>
    </xf>
    <xf numFmtId="0" fontId="2" fillId="2" borderId="0" xfId="0" applyFont="1" applyFill="1" applyBorder="1" applyAlignment="1" applyProtection="1">
      <alignment horizontal="left"/>
      <protection locked="0"/>
    </xf>
    <xf numFmtId="0" fontId="2" fillId="2" borderId="44" xfId="0" applyFont="1" applyFill="1" applyBorder="1" applyAlignment="1" applyProtection="1">
      <alignment horizontal="left"/>
      <protection locked="0"/>
    </xf>
    <xf numFmtId="0" fontId="39" fillId="0" borderId="17" xfId="0" applyFont="1" applyBorder="1" applyAlignment="1" applyProtection="1">
      <protection locked="0"/>
    </xf>
    <xf numFmtId="0" fontId="39" fillId="0" borderId="18" xfId="0" applyFont="1" applyBorder="1" applyAlignment="1" applyProtection="1">
      <protection locked="0"/>
    </xf>
    <xf numFmtId="0" fontId="39" fillId="0" borderId="19" xfId="0" applyFont="1" applyBorder="1" applyAlignment="1" applyProtection="1">
      <protection locked="0"/>
    </xf>
    <xf numFmtId="0" fontId="39" fillId="0" borderId="74" xfId="0" applyFont="1" applyBorder="1" applyAlignment="1" applyProtection="1">
      <protection locked="0"/>
    </xf>
    <xf numFmtId="0" fontId="39" fillId="0" borderId="88" xfId="0" applyFont="1" applyBorder="1" applyAlignment="1" applyProtection="1">
      <protection locked="0"/>
    </xf>
    <xf numFmtId="0" fontId="39" fillId="0" borderId="75" xfId="0" applyFont="1" applyBorder="1" applyAlignment="1" applyProtection="1">
      <protection locked="0"/>
    </xf>
    <xf numFmtId="0" fontId="39" fillId="0" borderId="100" xfId="0" applyFont="1" applyBorder="1" applyAlignment="1" applyProtection="1">
      <protection locked="0"/>
    </xf>
    <xf numFmtId="0" fontId="39" fillId="0" borderId="86" xfId="0" applyFont="1" applyBorder="1" applyAlignment="1" applyProtection="1">
      <protection locked="0"/>
    </xf>
    <xf numFmtId="0" fontId="39" fillId="0" borderId="78" xfId="0" applyFont="1" applyBorder="1" applyAlignment="1" applyProtection="1">
      <protection locked="0"/>
    </xf>
    <xf numFmtId="0" fontId="39" fillId="0" borderId="23" xfId="0" applyFont="1" applyBorder="1" applyAlignment="1" applyProtection="1">
      <protection locked="0"/>
    </xf>
    <xf numFmtId="0" fontId="39" fillId="0" borderId="24" xfId="0" applyFont="1" applyBorder="1" applyAlignment="1" applyProtection="1">
      <protection locked="0"/>
    </xf>
    <xf numFmtId="0" fontId="39" fillId="0" borderId="25" xfId="0" applyFont="1" applyBorder="1" applyAlignment="1" applyProtection="1">
      <protection locked="0"/>
    </xf>
    <xf numFmtId="168" fontId="39" fillId="0" borderId="17" xfId="0" applyNumberFormat="1" applyFont="1" applyBorder="1" applyAlignment="1" applyProtection="1">
      <protection locked="0"/>
    </xf>
    <xf numFmtId="0" fontId="39" fillId="0" borderId="74" xfId="0" applyFont="1" applyBorder="1" applyAlignment="1" applyProtection="1">
      <alignment horizontal="center"/>
      <protection locked="0"/>
    </xf>
    <xf numFmtId="0" fontId="39" fillId="0" borderId="88" xfId="0" applyFont="1" applyBorder="1" applyAlignment="1" applyProtection="1">
      <alignment horizontal="center"/>
      <protection locked="0"/>
    </xf>
    <xf numFmtId="0" fontId="39" fillId="0" borderId="75" xfId="0" applyFont="1" applyBorder="1" applyAlignment="1" applyProtection="1">
      <alignment horizontal="center"/>
      <protection locked="0"/>
    </xf>
    <xf numFmtId="0" fontId="39" fillId="0" borderId="17" xfId="0" applyFont="1" applyBorder="1" applyAlignment="1" applyProtection="1">
      <alignment horizontal="center"/>
      <protection locked="0"/>
    </xf>
    <xf numFmtId="0" fontId="39" fillId="0" borderId="18" xfId="0" applyFont="1" applyBorder="1" applyAlignment="1" applyProtection="1">
      <alignment horizontal="center"/>
      <protection locked="0"/>
    </xf>
    <xf numFmtId="0" fontId="39" fillId="0" borderId="19" xfId="0" applyFont="1" applyBorder="1" applyAlignment="1" applyProtection="1">
      <alignment horizontal="center"/>
      <protection locked="0"/>
    </xf>
    <xf numFmtId="0" fontId="39" fillId="0" borderId="104" xfId="0" applyFont="1" applyBorder="1" applyAlignment="1" applyProtection="1">
      <protection locked="0"/>
    </xf>
    <xf numFmtId="0" fontId="39" fillId="0" borderId="71" xfId="0" applyFont="1" applyBorder="1" applyAlignment="1" applyProtection="1">
      <protection locked="0"/>
    </xf>
    <xf numFmtId="0" fontId="39" fillId="0" borderId="105" xfId="0" applyFont="1" applyBorder="1" applyAlignment="1" applyProtection="1">
      <protection locked="0"/>
    </xf>
    <xf numFmtId="0" fontId="2" fillId="2" borderId="31" xfId="0" applyFont="1" applyFill="1" applyBorder="1" applyAlignment="1" applyProtection="1">
      <alignment horizontal="left"/>
      <protection locked="0"/>
    </xf>
    <xf numFmtId="0" fontId="2" fillId="2" borderId="32" xfId="0" applyFont="1" applyFill="1" applyBorder="1" applyAlignment="1" applyProtection="1">
      <alignment horizontal="left"/>
      <protection locked="0"/>
    </xf>
    <xf numFmtId="0" fontId="2" fillId="2" borderId="33"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0" fontId="2" fillId="2" borderId="11" xfId="0" applyFont="1" applyFill="1" applyBorder="1" applyAlignment="1" applyProtection="1">
      <alignment horizontal="left"/>
      <protection locked="0"/>
    </xf>
    <xf numFmtId="0" fontId="2" fillId="2" borderId="35" xfId="0" applyFont="1" applyFill="1" applyBorder="1" applyAlignment="1" applyProtection="1">
      <alignment horizontal="left"/>
      <protection locked="0"/>
    </xf>
    <xf numFmtId="0" fontId="2" fillId="2" borderId="1" xfId="0" applyFont="1" applyFill="1" applyBorder="1" applyAlignment="1" applyProtection="1">
      <alignment horizontal="left"/>
      <protection locked="0"/>
    </xf>
    <xf numFmtId="0" fontId="2" fillId="2" borderId="30" xfId="0" applyFont="1" applyFill="1" applyBorder="1" applyAlignment="1" applyProtection="1">
      <alignment horizontal="left"/>
      <protection locked="0"/>
    </xf>
    <xf numFmtId="0" fontId="2" fillId="2" borderId="34" xfId="0" applyFont="1" applyFill="1" applyBorder="1" applyAlignment="1" applyProtection="1">
      <alignment horizontal="left"/>
      <protection locked="0"/>
    </xf>
    <xf numFmtId="0" fontId="2" fillId="2" borderId="1" xfId="0" quotePrefix="1" applyFont="1" applyFill="1" applyBorder="1" applyAlignment="1" applyProtection="1">
      <alignment horizontal="left"/>
      <protection locked="0"/>
    </xf>
    <xf numFmtId="14" fontId="2" fillId="2" borderId="55" xfId="0" applyNumberFormat="1" applyFont="1" applyFill="1" applyBorder="1" applyAlignment="1" applyProtection="1">
      <alignment horizontal="left"/>
      <protection locked="0"/>
    </xf>
    <xf numFmtId="0" fontId="2" fillId="2" borderId="56" xfId="0" applyFont="1" applyFill="1" applyBorder="1" applyAlignment="1" applyProtection="1">
      <alignment horizontal="left"/>
      <protection locked="0"/>
    </xf>
    <xf numFmtId="0" fontId="2" fillId="2" borderId="57" xfId="0" applyFont="1" applyFill="1" applyBorder="1" applyAlignment="1" applyProtection="1">
      <alignment horizontal="left"/>
      <protection locked="0"/>
    </xf>
    <xf numFmtId="0" fontId="39" fillId="0" borderId="101" xfId="0" applyFont="1" applyBorder="1" applyAlignment="1" applyProtection="1">
      <protection locked="0"/>
    </xf>
    <xf numFmtId="0" fontId="39" fillId="0" borderId="102" xfId="0" applyFont="1" applyBorder="1" applyAlignment="1" applyProtection="1">
      <protection locked="0"/>
    </xf>
    <xf numFmtId="0" fontId="39" fillId="0" borderId="103" xfId="0" applyFont="1" applyBorder="1" applyAlignment="1" applyProtection="1">
      <protection locked="0"/>
    </xf>
    <xf numFmtId="0" fontId="39" fillId="0" borderId="5" xfId="0" applyFont="1" applyBorder="1" applyAlignment="1" applyProtection="1">
      <protection locked="0"/>
    </xf>
    <xf numFmtId="0" fontId="39" fillId="0" borderId="0" xfId="0" applyFont="1" applyBorder="1" applyAlignment="1" applyProtection="1">
      <protection locked="0"/>
    </xf>
    <xf numFmtId="0" fontId="39" fillId="0" borderId="6" xfId="0" applyFont="1" applyBorder="1" applyAlignment="1" applyProtection="1">
      <protection locked="0"/>
    </xf>
    <xf numFmtId="0" fontId="38" fillId="8" borderId="46" xfId="0" applyFont="1" applyFill="1" applyBorder="1" applyAlignment="1" applyProtection="1">
      <alignment horizontal="center"/>
      <protection locked="0"/>
    </xf>
    <xf numFmtId="0" fontId="38" fillId="8" borderId="41" xfId="0" applyFont="1" applyFill="1" applyBorder="1" applyAlignment="1" applyProtection="1">
      <alignment horizontal="center"/>
      <protection locked="0"/>
    </xf>
    <xf numFmtId="0" fontId="38" fillId="8" borderId="42" xfId="0" applyFont="1" applyFill="1" applyBorder="1" applyAlignment="1" applyProtection="1">
      <alignment horizontal="center"/>
      <protection locked="0"/>
    </xf>
    <xf numFmtId="0" fontId="38" fillId="8" borderId="5" xfId="0" applyFont="1" applyFill="1" applyBorder="1" applyAlignment="1" applyProtection="1">
      <alignment horizontal="center"/>
      <protection locked="0"/>
    </xf>
    <xf numFmtId="0" fontId="38" fillId="8" borderId="0" xfId="0" applyFont="1" applyFill="1" applyBorder="1" applyAlignment="1" applyProtection="1">
      <alignment horizontal="center"/>
      <protection locked="0"/>
    </xf>
    <xf numFmtId="0" fontId="38" fillId="8" borderId="44" xfId="0" applyFont="1" applyFill="1" applyBorder="1" applyAlignment="1" applyProtection="1">
      <alignment horizontal="center"/>
      <protection locked="0"/>
    </xf>
    <xf numFmtId="0" fontId="38" fillId="8" borderId="37" xfId="0" applyFont="1" applyFill="1" applyBorder="1" applyAlignment="1" applyProtection="1">
      <alignment horizontal="center"/>
      <protection locked="0"/>
    </xf>
    <xf numFmtId="0" fontId="38" fillId="8" borderId="38" xfId="0" applyFont="1" applyFill="1" applyBorder="1" applyAlignment="1" applyProtection="1">
      <alignment horizontal="center"/>
      <protection locked="0"/>
    </xf>
    <xf numFmtId="0" fontId="38" fillId="8" borderId="39" xfId="0" applyFont="1" applyFill="1" applyBorder="1" applyAlignment="1" applyProtection="1">
      <alignment horizontal="center"/>
      <protection locked="0"/>
    </xf>
    <xf numFmtId="0" fontId="4" fillId="0" borderId="0" xfId="0" applyFont="1" applyBorder="1" applyAlignment="1" applyProtection="1"/>
    <xf numFmtId="0" fontId="39" fillId="0" borderId="20" xfId="0" applyFont="1" applyBorder="1" applyAlignment="1" applyProtection="1">
      <protection locked="0"/>
    </xf>
    <xf numFmtId="0" fontId="39" fillId="0" borderId="21" xfId="0" applyFont="1" applyBorder="1" applyAlignment="1" applyProtection="1">
      <protection locked="0"/>
    </xf>
    <xf numFmtId="0" fontId="39" fillId="0" borderId="22" xfId="0" applyFont="1" applyBorder="1" applyAlignment="1" applyProtection="1">
      <protection locked="0"/>
    </xf>
    <xf numFmtId="0" fontId="39" fillId="4" borderId="74" xfId="0" applyFont="1" applyFill="1" applyBorder="1" applyAlignment="1" applyProtection="1">
      <protection locked="0"/>
    </xf>
    <xf numFmtId="0" fontId="39" fillId="4" borderId="88" xfId="0" applyFont="1" applyFill="1" applyBorder="1" applyAlignment="1" applyProtection="1">
      <protection locked="0"/>
    </xf>
    <xf numFmtId="0" fontId="39" fillId="4" borderId="75" xfId="0" applyFont="1" applyFill="1" applyBorder="1" applyAlignment="1" applyProtection="1">
      <protection locked="0"/>
    </xf>
    <xf numFmtId="0" fontId="39" fillId="0" borderId="94" xfId="0" applyFont="1" applyBorder="1" applyAlignment="1" applyProtection="1">
      <protection locked="0"/>
    </xf>
    <xf numFmtId="0" fontId="39" fillId="0" borderId="95" xfId="0" applyFont="1" applyBorder="1" applyAlignment="1" applyProtection="1">
      <protection locked="0"/>
    </xf>
    <xf numFmtId="0" fontId="39" fillId="0" borderId="77" xfId="0" applyFont="1" applyBorder="1" applyAlignment="1" applyProtection="1">
      <protection locked="0"/>
    </xf>
    <xf numFmtId="0" fontId="4" fillId="0" borderId="11" xfId="0" applyFont="1" applyBorder="1" applyAlignment="1" applyProtection="1"/>
    <xf numFmtId="0" fontId="39" fillId="0" borderId="46" xfId="0" applyFont="1" applyBorder="1" applyAlignment="1" applyProtection="1">
      <protection locked="0"/>
    </xf>
    <xf numFmtId="0" fontId="39" fillId="0" borderId="41" xfId="0" applyFont="1" applyBorder="1" applyAlignment="1" applyProtection="1">
      <protection locked="0"/>
    </xf>
    <xf numFmtId="0" fontId="39" fillId="0" borderId="83" xfId="0" applyFont="1" applyBorder="1" applyAlignment="1" applyProtection="1">
      <protection locked="0"/>
    </xf>
    <xf numFmtId="0" fontId="39" fillId="0" borderId="27" xfId="0" applyFont="1" applyBorder="1" applyAlignment="1" applyProtection="1">
      <protection locked="0"/>
    </xf>
    <xf numFmtId="0" fontId="39" fillId="0" borderId="28" xfId="0" applyFont="1" applyBorder="1" applyAlignment="1" applyProtection="1">
      <protection locked="0"/>
    </xf>
    <xf numFmtId="0" fontId="39" fillId="0" borderId="29" xfId="0" applyFont="1" applyBorder="1" applyAlignment="1" applyProtection="1">
      <protection locked="0"/>
    </xf>
    <xf numFmtId="0" fontId="56" fillId="0" borderId="17" xfId="0" applyFont="1" applyBorder="1" applyAlignment="1" applyProtection="1">
      <protection locked="0"/>
    </xf>
    <xf numFmtId="0" fontId="56" fillId="0" borderId="18" xfId="0" applyFont="1" applyBorder="1" applyAlignment="1" applyProtection="1">
      <protection locked="0"/>
    </xf>
    <xf numFmtId="0" fontId="56" fillId="0" borderId="19" xfId="0" applyFont="1" applyBorder="1" applyAlignment="1" applyProtection="1">
      <protection locked="0"/>
    </xf>
    <xf numFmtId="0" fontId="39" fillId="0" borderId="97" xfId="0" applyFont="1" applyBorder="1" applyAlignment="1" applyProtection="1">
      <protection locked="0"/>
    </xf>
    <xf numFmtId="0" fontId="39" fillId="0" borderId="98" xfId="0" applyFont="1" applyBorder="1" applyAlignment="1" applyProtection="1">
      <protection locked="0"/>
    </xf>
    <xf numFmtId="0" fontId="39" fillId="0" borderId="99" xfId="0" applyFont="1" applyBorder="1" applyAlignment="1" applyProtection="1">
      <protection locked="0"/>
    </xf>
    <xf numFmtId="170" fontId="38" fillId="0" borderId="45" xfId="1" applyNumberFormat="1" applyFont="1" applyFill="1" applyBorder="1" applyAlignment="1" applyProtection="1">
      <alignment horizontal="center"/>
    </xf>
    <xf numFmtId="170" fontId="38" fillId="0" borderId="7" xfId="1" applyNumberFormat="1" applyFont="1" applyFill="1" applyBorder="1" applyAlignment="1" applyProtection="1">
      <alignment horizontal="center"/>
    </xf>
    <xf numFmtId="170" fontId="38" fillId="0" borderId="47" xfId="1" applyNumberFormat="1" applyFont="1" applyFill="1" applyBorder="1" applyAlignment="1" applyProtection="1">
      <alignment horizontal="center"/>
    </xf>
    <xf numFmtId="0" fontId="39" fillId="0" borderId="100" xfId="0" applyFont="1" applyBorder="1" applyAlignment="1" applyProtection="1">
      <alignment horizontal="center"/>
      <protection locked="0"/>
    </xf>
    <xf numFmtId="0" fontId="39" fillId="0" borderId="86" xfId="0" applyFont="1" applyBorder="1" applyAlignment="1" applyProtection="1">
      <alignment horizontal="center"/>
      <protection locked="0"/>
    </xf>
    <xf numFmtId="0" fontId="39" fillId="0" borderId="78" xfId="0" applyFont="1" applyBorder="1" applyAlignment="1" applyProtection="1">
      <alignment horizontal="center"/>
      <protection locked="0"/>
    </xf>
    <xf numFmtId="0" fontId="39" fillId="0" borderId="5" xfId="0" applyFont="1" applyBorder="1" applyAlignment="1" applyProtection="1">
      <alignment horizontal="center"/>
      <protection locked="0"/>
    </xf>
    <xf numFmtId="0" fontId="39" fillId="0" borderId="0" xfId="0" applyFont="1" applyBorder="1" applyAlignment="1" applyProtection="1">
      <alignment horizontal="center"/>
      <protection locked="0"/>
    </xf>
    <xf numFmtId="0" fontId="39" fillId="0" borderId="6" xfId="0" applyFont="1" applyBorder="1" applyAlignment="1" applyProtection="1">
      <alignment horizontal="center"/>
      <protection locked="0"/>
    </xf>
    <xf numFmtId="0" fontId="39" fillId="0" borderId="8" xfId="0" applyFont="1" applyBorder="1" applyAlignment="1" applyProtection="1">
      <protection locked="0"/>
    </xf>
    <xf numFmtId="0" fontId="39" fillId="0" borderId="10" xfId="0" applyFont="1" applyBorder="1" applyAlignment="1" applyProtection="1">
      <protection locked="0"/>
    </xf>
    <xf numFmtId="0" fontId="39" fillId="0" borderId="12" xfId="0" applyFont="1" applyBorder="1" applyAlignment="1" applyProtection="1">
      <protection locked="0"/>
    </xf>
    <xf numFmtId="0" fontId="39" fillId="4" borderId="101" xfId="0" applyFont="1" applyFill="1" applyBorder="1" applyAlignment="1" applyProtection="1">
      <protection locked="0"/>
    </xf>
    <xf numFmtId="0" fontId="39" fillId="4" borderId="102" xfId="0" applyFont="1" applyFill="1" applyBorder="1" applyAlignment="1" applyProtection="1">
      <protection locked="0"/>
    </xf>
    <xf numFmtId="0" fontId="39" fillId="4" borderId="103" xfId="0" applyFont="1" applyFill="1" applyBorder="1" applyAlignment="1" applyProtection="1">
      <protection locked="0"/>
    </xf>
    <xf numFmtId="0" fontId="44" fillId="8" borderId="58" xfId="0" applyFont="1" applyFill="1" applyBorder="1" applyAlignment="1" applyProtection="1">
      <alignment horizontal="center"/>
    </xf>
    <xf numFmtId="0" fontId="44" fillId="8" borderId="69" xfId="0" applyFont="1" applyFill="1" applyBorder="1" applyAlignment="1" applyProtection="1">
      <alignment horizontal="center"/>
    </xf>
    <xf numFmtId="0" fontId="44" fillId="8" borderId="68" xfId="0" applyFont="1" applyFill="1" applyBorder="1" applyAlignment="1" applyProtection="1">
      <alignment horizontal="center"/>
    </xf>
    <xf numFmtId="0" fontId="38" fillId="8" borderId="58" xfId="0" applyFont="1" applyFill="1" applyBorder="1" applyAlignment="1" applyProtection="1">
      <alignment horizontal="center"/>
    </xf>
    <xf numFmtId="3" fontId="4" fillId="8" borderId="83" xfId="1" applyNumberFormat="1" applyFont="1" applyFill="1" applyBorder="1" applyAlignment="1" applyProtection="1">
      <alignment horizontal="center"/>
    </xf>
    <xf numFmtId="3" fontId="4" fillId="8" borderId="6" xfId="1" applyNumberFormat="1" applyFont="1" applyFill="1" applyBorder="1" applyAlignment="1" applyProtection="1">
      <alignment horizontal="center"/>
    </xf>
    <xf numFmtId="3" fontId="4" fillId="8" borderId="93" xfId="1" applyNumberFormat="1" applyFont="1" applyFill="1" applyBorder="1" applyAlignment="1" applyProtection="1">
      <alignment horizontal="center"/>
    </xf>
    <xf numFmtId="3" fontId="36" fillId="8" borderId="46" xfId="1" applyNumberFormat="1" applyFont="1" applyFill="1" applyBorder="1" applyAlignment="1" applyProtection="1">
      <alignment horizontal="center"/>
    </xf>
    <xf numFmtId="3" fontId="36" fillId="8" borderId="5" xfId="1" applyNumberFormat="1" applyFont="1" applyFill="1" applyBorder="1" applyAlignment="1" applyProtection="1">
      <alignment horizontal="center"/>
    </xf>
    <xf numFmtId="3" fontId="36" fillId="8" borderId="37" xfId="1" applyNumberFormat="1" applyFont="1" applyFill="1" applyBorder="1" applyAlignment="1" applyProtection="1">
      <alignment horizontal="center"/>
    </xf>
    <xf numFmtId="14" fontId="38" fillId="2" borderId="58" xfId="1" applyNumberFormat="1" applyFont="1" applyFill="1" applyBorder="1" applyAlignment="1" applyProtection="1">
      <alignment horizontal="center"/>
    </xf>
    <xf numFmtId="14" fontId="38" fillId="2" borderId="69" xfId="1" applyNumberFormat="1" applyFont="1" applyFill="1" applyBorder="1" applyAlignment="1" applyProtection="1">
      <alignment horizontal="center"/>
    </xf>
    <xf numFmtId="14" fontId="38" fillId="2" borderId="68" xfId="1" applyNumberFormat="1" applyFont="1" applyFill="1" applyBorder="1" applyAlignment="1" applyProtection="1">
      <alignment horizontal="center"/>
    </xf>
    <xf numFmtId="14" fontId="38" fillId="14" borderId="83" xfId="1" applyNumberFormat="1" applyFont="1" applyFill="1" applyBorder="1" applyAlignment="1" applyProtection="1">
      <alignment horizontal="center"/>
    </xf>
    <xf numFmtId="14" fontId="38" fillId="14" borderId="6" xfId="1" applyNumberFormat="1" applyFont="1" applyFill="1" applyBorder="1" applyAlignment="1" applyProtection="1">
      <alignment horizontal="center"/>
    </xf>
    <xf numFmtId="14" fontId="38" fillId="14" borderId="93" xfId="1" applyNumberFormat="1" applyFont="1" applyFill="1" applyBorder="1" applyAlignment="1" applyProtection="1">
      <alignment horizontal="center"/>
    </xf>
    <xf numFmtId="14" fontId="38" fillId="15" borderId="45" xfId="1" applyNumberFormat="1" applyFont="1" applyFill="1" applyBorder="1" applyAlignment="1" applyProtection="1">
      <alignment horizontal="center"/>
    </xf>
    <xf numFmtId="14" fontId="38" fillId="15" borderId="7" xfId="1" applyNumberFormat="1" applyFont="1" applyFill="1" applyBorder="1" applyAlignment="1" applyProtection="1">
      <alignment horizontal="center"/>
    </xf>
    <xf numFmtId="14" fontId="38" fillId="15" borderId="47" xfId="1" applyNumberFormat="1" applyFont="1" applyFill="1" applyBorder="1" applyAlignment="1" applyProtection="1">
      <alignment horizontal="center"/>
    </xf>
    <xf numFmtId="14" fontId="38" fillId="9" borderId="45" xfId="1" applyNumberFormat="1" applyFont="1" applyFill="1" applyBorder="1" applyAlignment="1" applyProtection="1">
      <alignment horizontal="center"/>
    </xf>
    <xf numFmtId="14" fontId="38" fillId="9" borderId="7" xfId="1" applyNumberFormat="1" applyFont="1" applyFill="1" applyBorder="1" applyAlignment="1" applyProtection="1">
      <alignment horizontal="center"/>
    </xf>
    <xf numFmtId="14" fontId="38" fillId="9" borderId="47" xfId="1" applyNumberFormat="1" applyFont="1" applyFill="1" applyBorder="1" applyAlignment="1" applyProtection="1">
      <alignment horizontal="center"/>
    </xf>
    <xf numFmtId="170" fontId="38" fillId="12" borderId="45" xfId="1" applyNumberFormat="1" applyFont="1" applyFill="1" applyBorder="1" applyAlignment="1" applyProtection="1">
      <alignment horizontal="center"/>
    </xf>
    <xf numFmtId="170" fontId="38" fillId="12" borderId="7" xfId="1" applyNumberFormat="1" applyFont="1" applyFill="1" applyBorder="1" applyAlignment="1" applyProtection="1">
      <alignment horizontal="center"/>
    </xf>
    <xf numFmtId="170" fontId="38" fillId="12" borderId="47" xfId="1" applyNumberFormat="1" applyFont="1" applyFill="1" applyBorder="1" applyAlignment="1" applyProtection="1">
      <alignment horizontal="center"/>
    </xf>
    <xf numFmtId="3" fontId="36" fillId="8" borderId="106" xfId="1" applyNumberFormat="1" applyFont="1" applyFill="1" applyBorder="1" applyAlignment="1" applyProtection="1">
      <alignment horizontal="center"/>
    </xf>
    <xf numFmtId="3" fontId="36" fillId="8" borderId="51" xfId="1" applyNumberFormat="1" applyFont="1" applyFill="1" applyBorder="1" applyAlignment="1" applyProtection="1">
      <alignment horizontal="center"/>
    </xf>
    <xf numFmtId="3" fontId="36" fillId="8" borderId="107" xfId="1" applyNumberFormat="1" applyFont="1" applyFill="1" applyBorder="1" applyAlignment="1" applyProtection="1">
      <alignment horizontal="center"/>
    </xf>
    <xf numFmtId="0" fontId="38" fillId="8" borderId="46" xfId="0" applyFont="1" applyFill="1" applyBorder="1" applyAlignment="1" applyProtection="1">
      <alignment horizontal="center"/>
    </xf>
    <xf numFmtId="0" fontId="38" fillId="8" borderId="41" xfId="0" applyFont="1" applyFill="1" applyBorder="1" applyAlignment="1" applyProtection="1">
      <alignment horizontal="center"/>
    </xf>
    <xf numFmtId="0" fontId="38" fillId="8" borderId="42" xfId="0" applyFont="1" applyFill="1" applyBorder="1" applyAlignment="1" applyProtection="1">
      <alignment horizontal="center"/>
    </xf>
    <xf numFmtId="0" fontId="39" fillId="8" borderId="5" xfId="0" applyFont="1" applyFill="1" applyBorder="1" applyAlignment="1" applyProtection="1">
      <alignment horizontal="center"/>
    </xf>
    <xf numFmtId="0" fontId="39" fillId="8" borderId="0" xfId="0" applyFont="1" applyFill="1" applyBorder="1" applyAlignment="1" applyProtection="1">
      <alignment horizontal="center"/>
    </xf>
    <xf numFmtId="0" fontId="39" fillId="8" borderId="44" xfId="0" applyFont="1" applyFill="1" applyBorder="1" applyAlignment="1" applyProtection="1">
      <alignment horizontal="center"/>
    </xf>
    <xf numFmtId="0" fontId="39" fillId="8" borderId="37" xfId="0" applyFont="1" applyFill="1" applyBorder="1" applyAlignment="1" applyProtection="1">
      <alignment horizontal="center"/>
    </xf>
    <xf numFmtId="0" fontId="39" fillId="8" borderId="38" xfId="0" applyFont="1" applyFill="1" applyBorder="1" applyAlignment="1" applyProtection="1">
      <alignment horizontal="center"/>
    </xf>
    <xf numFmtId="0" fontId="39" fillId="8" borderId="39" xfId="0" applyFont="1" applyFill="1" applyBorder="1" applyAlignment="1" applyProtection="1">
      <alignment horizontal="center"/>
    </xf>
    <xf numFmtId="0" fontId="4" fillId="0" borderId="0" xfId="0" applyFont="1" applyBorder="1" applyAlignment="1" applyProtection="1">
      <protection hidden="1"/>
    </xf>
    <xf numFmtId="0" fontId="4" fillId="0" borderId="11" xfId="0" applyFont="1" applyBorder="1" applyAlignment="1" applyProtection="1">
      <protection hidden="1"/>
    </xf>
    <xf numFmtId="0" fontId="39" fillId="0" borderId="5" xfId="0" applyFont="1" applyBorder="1" applyAlignment="1" applyProtection="1">
      <protection hidden="1"/>
    </xf>
    <xf numFmtId="0" fontId="39" fillId="0" borderId="0" xfId="0" applyFont="1" applyBorder="1" applyAlignment="1" applyProtection="1">
      <protection hidden="1"/>
    </xf>
    <xf numFmtId="0" fontId="39" fillId="0" borderId="6" xfId="0" applyFont="1" applyBorder="1" applyAlignment="1" applyProtection="1">
      <protection hidden="1"/>
    </xf>
    <xf numFmtId="0" fontId="38" fillId="8" borderId="58" xfId="0" applyFont="1" applyFill="1" applyBorder="1" applyAlignment="1" applyProtection="1">
      <alignment horizontal="center"/>
      <protection hidden="1"/>
    </xf>
    <xf numFmtId="0" fontId="44" fillId="8" borderId="69" xfId="0" applyFont="1" applyFill="1" applyBorder="1" applyAlignment="1" applyProtection="1">
      <alignment horizontal="center"/>
      <protection hidden="1"/>
    </xf>
    <xf numFmtId="3" fontId="36" fillId="8" borderId="106" xfId="1" applyNumberFormat="1" applyFont="1" applyFill="1" applyBorder="1" applyAlignment="1" applyProtection="1">
      <alignment horizontal="center"/>
      <protection hidden="1"/>
    </xf>
    <xf numFmtId="3" fontId="36" fillId="8" borderId="51" xfId="1" applyNumberFormat="1" applyFont="1" applyFill="1" applyBorder="1" applyAlignment="1" applyProtection="1">
      <alignment horizontal="center"/>
      <protection hidden="1"/>
    </xf>
    <xf numFmtId="3" fontId="36" fillId="8" borderId="107" xfId="1" applyNumberFormat="1" applyFont="1" applyFill="1" applyBorder="1" applyAlignment="1" applyProtection="1">
      <alignment horizontal="center"/>
      <protection hidden="1"/>
    </xf>
    <xf numFmtId="0" fontId="38" fillId="8" borderId="46" xfId="0" applyFont="1" applyFill="1" applyBorder="1" applyAlignment="1" applyProtection="1">
      <alignment horizontal="center"/>
      <protection hidden="1"/>
    </xf>
    <xf numFmtId="0" fontId="38" fillId="8" borderId="41" xfId="0" applyFont="1" applyFill="1" applyBorder="1" applyAlignment="1" applyProtection="1">
      <alignment horizontal="center"/>
      <protection hidden="1"/>
    </xf>
    <xf numFmtId="0" fontId="38" fillId="8" borderId="42" xfId="0" applyFont="1" applyFill="1" applyBorder="1" applyAlignment="1" applyProtection="1">
      <alignment horizontal="center"/>
      <protection hidden="1"/>
    </xf>
    <xf numFmtId="0" fontId="39" fillId="8" borderId="5" xfId="0" applyFont="1" applyFill="1" applyBorder="1" applyAlignment="1" applyProtection="1">
      <alignment horizontal="center"/>
      <protection hidden="1"/>
    </xf>
    <xf numFmtId="0" fontId="39" fillId="8" borderId="0" xfId="0" applyFont="1" applyFill="1" applyBorder="1" applyAlignment="1" applyProtection="1">
      <alignment horizontal="center"/>
      <protection hidden="1"/>
    </xf>
    <xf numFmtId="0" fontId="39" fillId="8" borderId="44" xfId="0" applyFont="1" applyFill="1" applyBorder="1" applyAlignment="1" applyProtection="1">
      <alignment horizontal="center"/>
      <protection hidden="1"/>
    </xf>
    <xf numFmtId="0" fontId="39" fillId="8" borderId="37" xfId="0" applyFont="1" applyFill="1" applyBorder="1" applyAlignment="1" applyProtection="1">
      <alignment horizontal="center"/>
      <protection hidden="1"/>
    </xf>
    <xf numFmtId="0" fontId="39" fillId="8" borderId="38" xfId="0" applyFont="1" applyFill="1" applyBorder="1" applyAlignment="1" applyProtection="1">
      <alignment horizontal="center"/>
      <protection hidden="1"/>
    </xf>
    <xf numFmtId="0" fontId="39" fillId="8" borderId="39" xfId="0" applyFont="1" applyFill="1" applyBorder="1" applyAlignment="1" applyProtection="1">
      <alignment horizontal="center"/>
      <protection hidden="1"/>
    </xf>
    <xf numFmtId="0" fontId="2" fillId="2" borderId="1" xfId="0" applyFont="1" applyFill="1" applyBorder="1" applyAlignment="1" applyProtection="1">
      <alignment horizontal="left"/>
      <protection hidden="1"/>
    </xf>
    <xf numFmtId="0" fontId="2" fillId="2" borderId="30" xfId="0" applyFont="1" applyFill="1" applyBorder="1" applyAlignment="1" applyProtection="1">
      <alignment horizontal="left"/>
      <protection hidden="1"/>
    </xf>
    <xf numFmtId="0" fontId="2" fillId="2" borderId="34" xfId="0" applyFont="1" applyFill="1" applyBorder="1" applyAlignment="1" applyProtection="1">
      <alignment horizontal="left"/>
      <protection hidden="1"/>
    </xf>
    <xf numFmtId="0" fontId="2" fillId="2" borderId="2" xfId="0" applyFont="1" applyFill="1" applyBorder="1" applyAlignment="1" applyProtection="1">
      <alignment horizontal="left"/>
      <protection hidden="1"/>
    </xf>
    <xf numFmtId="0" fontId="2" fillId="2" borderId="11" xfId="0" applyFont="1" applyFill="1" applyBorder="1" applyAlignment="1" applyProtection="1">
      <alignment horizontal="left"/>
      <protection hidden="1"/>
    </xf>
    <xf numFmtId="0" fontId="2" fillId="2" borderId="35" xfId="0" applyFont="1" applyFill="1" applyBorder="1" applyAlignment="1" applyProtection="1">
      <alignment horizontal="left"/>
      <protection hidden="1"/>
    </xf>
    <xf numFmtId="0" fontId="2" fillId="2" borderId="8" xfId="0" applyFont="1" applyFill="1" applyBorder="1" applyAlignment="1" applyProtection="1">
      <alignment horizontal="left"/>
      <protection hidden="1"/>
    </xf>
    <xf numFmtId="0" fontId="2" fillId="2" borderId="10" xfId="0" applyFont="1" applyFill="1" applyBorder="1" applyAlignment="1" applyProtection="1">
      <alignment horizontal="left"/>
      <protection hidden="1"/>
    </xf>
    <xf numFmtId="0" fontId="2" fillId="2" borderId="53" xfId="0" applyFont="1" applyFill="1" applyBorder="1" applyAlignment="1" applyProtection="1">
      <alignment horizontal="left"/>
      <protection hidden="1"/>
    </xf>
    <xf numFmtId="170" fontId="2" fillId="2" borderId="55" xfId="0" applyNumberFormat="1" applyFont="1" applyFill="1" applyBorder="1" applyAlignment="1" applyProtection="1">
      <alignment horizontal="left"/>
      <protection hidden="1"/>
    </xf>
    <xf numFmtId="170" fontId="2" fillId="2" borderId="56" xfId="0" applyNumberFormat="1" applyFont="1" applyFill="1" applyBorder="1" applyAlignment="1" applyProtection="1">
      <alignment horizontal="left"/>
      <protection hidden="1"/>
    </xf>
    <xf numFmtId="170" fontId="2" fillId="2" borderId="57" xfId="0" applyNumberFormat="1" applyFont="1" applyFill="1" applyBorder="1" applyAlignment="1" applyProtection="1">
      <alignment horizontal="left"/>
      <protection hidden="1"/>
    </xf>
    <xf numFmtId="0" fontId="35" fillId="0" borderId="0" xfId="0" applyFont="1" applyAlignment="1" applyProtection="1">
      <alignment horizontal="center"/>
      <protection hidden="1"/>
    </xf>
    <xf numFmtId="0" fontId="2" fillId="2" borderId="31" xfId="0" applyFont="1" applyFill="1" applyBorder="1" applyAlignment="1" applyProtection="1">
      <alignment horizontal="left"/>
      <protection hidden="1"/>
    </xf>
    <xf numFmtId="0" fontId="2" fillId="2" borderId="32" xfId="0" applyFont="1" applyFill="1" applyBorder="1" applyAlignment="1" applyProtection="1">
      <alignment horizontal="left"/>
      <protection hidden="1"/>
    </xf>
    <xf numFmtId="0" fontId="2" fillId="2" borderId="33" xfId="0" applyFont="1" applyFill="1" applyBorder="1" applyAlignment="1" applyProtection="1">
      <alignment horizontal="left"/>
      <protection hidden="1"/>
    </xf>
    <xf numFmtId="0" fontId="0" fillId="0" borderId="51" xfId="0" applyFont="1" applyBorder="1" applyAlignment="1" applyProtection="1">
      <alignment horizontal="center"/>
      <protection hidden="1"/>
    </xf>
    <xf numFmtId="0" fontId="0" fillId="0" borderId="52" xfId="0" applyFont="1" applyBorder="1" applyAlignment="1" applyProtection="1">
      <alignment horizontal="center"/>
      <protection hidden="1"/>
    </xf>
    <xf numFmtId="0" fontId="2" fillId="2" borderId="5" xfId="0" applyFont="1" applyFill="1" applyBorder="1" applyAlignment="1" applyProtection="1">
      <alignment horizontal="left"/>
      <protection hidden="1"/>
    </xf>
    <xf numFmtId="0" fontId="2" fillId="2" borderId="0" xfId="0" applyFont="1" applyFill="1" applyBorder="1" applyAlignment="1" applyProtection="1">
      <alignment horizontal="left"/>
      <protection hidden="1"/>
    </xf>
    <xf numFmtId="0" fontId="2" fillId="2" borderId="44" xfId="0" applyFont="1" applyFill="1" applyBorder="1" applyAlignment="1" applyProtection="1">
      <alignment horizontal="left"/>
      <protection hidden="1"/>
    </xf>
    <xf numFmtId="0" fontId="39" fillId="0" borderId="46" xfId="0" applyFont="1" applyBorder="1" applyAlignment="1" applyProtection="1">
      <protection hidden="1"/>
    </xf>
    <xf numFmtId="0" fontId="39" fillId="0" borderId="41" xfId="0" applyFont="1" applyBorder="1" applyAlignment="1" applyProtection="1">
      <protection hidden="1"/>
    </xf>
    <xf numFmtId="0" fontId="39" fillId="0" borderId="83" xfId="0" applyFont="1" applyBorder="1" applyAlignment="1" applyProtection="1">
      <protection hidden="1"/>
    </xf>
    <xf numFmtId="0" fontId="44" fillId="8" borderId="68" xfId="0" applyFont="1" applyFill="1" applyBorder="1" applyAlignment="1" applyProtection="1">
      <alignment horizontal="center"/>
      <protection hidden="1"/>
    </xf>
    <xf numFmtId="3" fontId="36" fillId="8" borderId="58" xfId="1" applyNumberFormat="1" applyFont="1" applyFill="1" applyBorder="1" applyAlignment="1" applyProtection="1">
      <alignment horizontal="center"/>
      <protection hidden="1"/>
    </xf>
    <xf numFmtId="3" fontId="36" fillId="8" borderId="69" xfId="1" applyNumberFormat="1" applyFont="1" applyFill="1" applyBorder="1" applyAlignment="1" applyProtection="1">
      <alignment horizontal="center"/>
      <protection hidden="1"/>
    </xf>
    <xf numFmtId="3" fontId="36" fillId="8" borderId="68" xfId="1" applyNumberFormat="1" applyFont="1" applyFill="1" applyBorder="1" applyAlignment="1" applyProtection="1">
      <alignment horizontal="center"/>
      <protection hidden="1"/>
    </xf>
    <xf numFmtId="0" fontId="2" fillId="2" borderId="1" xfId="0" quotePrefix="1" applyFont="1" applyFill="1" applyBorder="1" applyAlignment="1" applyProtection="1">
      <alignment horizontal="left"/>
      <protection hidden="1"/>
    </xf>
    <xf numFmtId="0" fontId="10" fillId="2" borderId="5" xfId="0" applyFont="1" applyFill="1" applyBorder="1" applyAlignment="1">
      <alignment horizontal="left"/>
    </xf>
    <xf numFmtId="0" fontId="10" fillId="2" borderId="0" xfId="0" applyFont="1" applyFill="1" applyBorder="1" applyAlignment="1">
      <alignment horizontal="left"/>
    </xf>
    <xf numFmtId="0" fontId="10" fillId="2" borderId="44" xfId="0" applyFont="1" applyFill="1" applyBorder="1" applyAlignment="1">
      <alignment horizontal="left"/>
    </xf>
    <xf numFmtId="0" fontId="20" fillId="0" borderId="0" xfId="0" applyFont="1" applyAlignment="1">
      <alignment horizontal="center"/>
    </xf>
    <xf numFmtId="0" fontId="10" fillId="2" borderId="31" xfId="0" applyFont="1" applyFill="1" applyBorder="1" applyAlignment="1">
      <alignment horizontal="left"/>
    </xf>
    <xf numFmtId="0" fontId="10" fillId="2" borderId="32" xfId="0" applyFont="1" applyFill="1" applyBorder="1" applyAlignment="1">
      <alignment horizontal="left"/>
    </xf>
    <xf numFmtId="0" fontId="10" fillId="2" borderId="33" xfId="0" applyFont="1" applyFill="1" applyBorder="1" applyAlignment="1">
      <alignment horizontal="left"/>
    </xf>
    <xf numFmtId="0" fontId="10" fillId="2" borderId="2" xfId="0" applyFont="1" applyFill="1" applyBorder="1" applyAlignment="1">
      <alignment horizontal="left"/>
    </xf>
    <xf numFmtId="0" fontId="10" fillId="2" borderId="11" xfId="0" applyFont="1" applyFill="1" applyBorder="1" applyAlignment="1">
      <alignment horizontal="left"/>
    </xf>
    <xf numFmtId="0" fontId="10" fillId="2" borderId="35" xfId="0" applyFont="1" applyFill="1" applyBorder="1" applyAlignment="1">
      <alignment horizontal="left"/>
    </xf>
    <xf numFmtId="14" fontId="10" fillId="2" borderId="55" xfId="0" applyNumberFormat="1" applyFont="1" applyFill="1" applyBorder="1" applyAlignment="1">
      <alignment horizontal="left"/>
    </xf>
    <xf numFmtId="0" fontId="10" fillId="2" borderId="56" xfId="0" applyFont="1" applyFill="1" applyBorder="1" applyAlignment="1">
      <alignment horizontal="left"/>
    </xf>
    <xf numFmtId="0" fontId="10" fillId="2" borderId="57" xfId="0" applyFont="1" applyFill="1" applyBorder="1" applyAlignment="1">
      <alignment horizontal="left"/>
    </xf>
    <xf numFmtId="0" fontId="2" fillId="0" borderId="0" xfId="0" applyFont="1" applyBorder="1" applyAlignment="1">
      <alignment horizontal="center"/>
    </xf>
    <xf numFmtId="0" fontId="10" fillId="2" borderId="8" xfId="0" applyFont="1" applyFill="1" applyBorder="1" applyAlignment="1">
      <alignment horizontal="left"/>
    </xf>
    <xf numFmtId="0" fontId="10" fillId="2" borderId="10" xfId="0" applyFont="1" applyFill="1" applyBorder="1" applyAlignment="1">
      <alignment horizontal="left"/>
    </xf>
    <xf numFmtId="0" fontId="10" fillId="2" borderId="53" xfId="0" applyFont="1" applyFill="1" applyBorder="1" applyAlignment="1">
      <alignment horizontal="left"/>
    </xf>
    <xf numFmtId="0" fontId="10" fillId="2" borderId="1" xfId="0" applyFont="1" applyFill="1" applyBorder="1" applyAlignment="1">
      <alignment horizontal="left"/>
    </xf>
    <xf numFmtId="0" fontId="10" fillId="2" borderId="30" xfId="0" applyFont="1" applyFill="1" applyBorder="1" applyAlignment="1">
      <alignment horizontal="left"/>
    </xf>
    <xf numFmtId="0" fontId="10" fillId="2" borderId="34" xfId="0" applyFont="1" applyFill="1" applyBorder="1" applyAlignment="1">
      <alignment horizontal="left"/>
    </xf>
    <xf numFmtId="0" fontId="10" fillId="2" borderId="1" xfId="0" quotePrefix="1" applyFont="1" applyFill="1" applyBorder="1" applyAlignment="1">
      <alignment horizontal="left"/>
    </xf>
    <xf numFmtId="0" fontId="10" fillId="2" borderId="112" xfId="0" applyFont="1" applyFill="1" applyBorder="1" applyAlignment="1">
      <alignment horizontal="left"/>
    </xf>
    <xf numFmtId="0" fontId="10" fillId="2" borderId="113" xfId="0" applyFont="1" applyFill="1" applyBorder="1" applyAlignment="1">
      <alignment horizontal="left"/>
    </xf>
    <xf numFmtId="0" fontId="10" fillId="2" borderId="43" xfId="0" applyFont="1" applyFill="1" applyBorder="1" applyAlignment="1">
      <alignment horizontal="left"/>
    </xf>
    <xf numFmtId="14" fontId="10" fillId="2" borderId="116" xfId="0" applyNumberFormat="1" applyFont="1" applyFill="1" applyBorder="1" applyAlignment="1">
      <alignment horizontal="left"/>
    </xf>
    <xf numFmtId="0" fontId="10" fillId="2" borderId="56" xfId="0" applyNumberFormat="1" applyFont="1" applyFill="1" applyBorder="1" applyAlignment="1">
      <alignment horizontal="left"/>
    </xf>
    <xf numFmtId="0" fontId="10" fillId="2" borderId="57" xfId="0" applyNumberFormat="1" applyFont="1" applyFill="1" applyBorder="1" applyAlignment="1">
      <alignment horizontal="left"/>
    </xf>
    <xf numFmtId="0" fontId="10" fillId="2" borderId="114" xfId="0" applyFont="1" applyFill="1" applyBorder="1" applyAlignment="1">
      <alignment horizontal="left"/>
    </xf>
    <xf numFmtId="0" fontId="10" fillId="2" borderId="115" xfId="0" applyFont="1" applyFill="1" applyBorder="1" applyAlignment="1">
      <alignment horizontal="left"/>
    </xf>
    <xf numFmtId="0" fontId="10" fillId="2" borderId="115" xfId="0" quotePrefix="1" applyFont="1" applyFill="1" applyBorder="1" applyAlignment="1">
      <alignment horizontal="left"/>
    </xf>
    <xf numFmtId="0" fontId="0" fillId="0" borderId="43"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44" xfId="0" applyFill="1" applyBorder="1" applyAlignment="1" applyProtection="1">
      <alignment horizontal="center"/>
      <protection locked="0"/>
    </xf>
    <xf numFmtId="165" fontId="0" fillId="0" borderId="43" xfId="10" applyFont="1" applyFill="1" applyBorder="1" applyAlignment="1" applyProtection="1">
      <alignment horizontal="center"/>
      <protection locked="0"/>
    </xf>
    <xf numFmtId="165" fontId="0" fillId="0" borderId="0" xfId="10" applyFont="1" applyFill="1" applyBorder="1" applyAlignment="1" applyProtection="1">
      <alignment horizontal="center"/>
      <protection locked="0"/>
    </xf>
    <xf numFmtId="165" fontId="0" fillId="0" borderId="44" xfId="10" applyFont="1" applyFill="1" applyBorder="1" applyAlignment="1" applyProtection="1">
      <alignment horizontal="center"/>
      <protection locked="0"/>
    </xf>
    <xf numFmtId="0" fontId="0" fillId="0" borderId="36" xfId="0" applyFill="1" applyBorder="1" applyAlignment="1" applyProtection="1">
      <alignment horizontal="center"/>
      <protection locked="0"/>
    </xf>
    <xf numFmtId="0" fontId="0" fillId="0" borderId="38" xfId="0" applyFill="1" applyBorder="1" applyAlignment="1" applyProtection="1">
      <alignment horizontal="center"/>
      <protection locked="0"/>
    </xf>
    <xf numFmtId="0" fontId="0" fillId="0" borderId="39" xfId="0" applyFill="1" applyBorder="1" applyAlignment="1" applyProtection="1">
      <alignment horizontal="center"/>
      <protection locked="0"/>
    </xf>
    <xf numFmtId="0" fontId="2" fillId="0" borderId="91" xfId="0" applyFont="1" applyBorder="1" applyAlignment="1">
      <alignment horizontal="center"/>
    </xf>
    <xf numFmtId="0" fontId="0" fillId="0" borderId="117" xfId="0" applyBorder="1" applyAlignment="1">
      <alignment horizontal="center"/>
    </xf>
    <xf numFmtId="0" fontId="0" fillId="0" borderId="118" xfId="0" applyBorder="1" applyAlignment="1">
      <alignment horizontal="center"/>
    </xf>
    <xf numFmtId="0" fontId="0" fillId="0" borderId="40" xfId="0" applyFill="1" applyBorder="1" applyAlignment="1" applyProtection="1">
      <alignment horizontal="center"/>
      <protection locked="0"/>
    </xf>
    <xf numFmtId="0" fontId="0" fillId="0" borderId="41" xfId="0" applyFill="1" applyBorder="1" applyAlignment="1" applyProtection="1">
      <alignment horizontal="center"/>
      <protection locked="0"/>
    </xf>
    <xf numFmtId="0" fontId="0" fillId="0" borderId="42" xfId="0" applyFill="1" applyBorder="1" applyAlignment="1" applyProtection="1">
      <alignment horizontal="center"/>
      <protection locked="0"/>
    </xf>
    <xf numFmtId="0" fontId="10" fillId="2" borderId="40" xfId="0" applyFont="1" applyFill="1" applyBorder="1" applyAlignment="1">
      <alignment horizontal="left"/>
    </xf>
    <xf numFmtId="0" fontId="10" fillId="2" borderId="41" xfId="0" applyFont="1" applyFill="1" applyBorder="1" applyAlignment="1">
      <alignment horizontal="left"/>
    </xf>
    <xf numFmtId="0" fontId="10" fillId="2" borderId="42" xfId="0" applyFont="1" applyFill="1" applyBorder="1" applyAlignment="1">
      <alignment horizontal="left"/>
    </xf>
    <xf numFmtId="0" fontId="2" fillId="0" borderId="0" xfId="0" quotePrefix="1" applyFont="1" applyBorder="1" applyAlignment="1">
      <alignment horizontal="left"/>
    </xf>
    <xf numFmtId="0" fontId="2" fillId="0" borderId="0" xfId="0" applyFont="1" applyFill="1" applyBorder="1" applyAlignment="1">
      <alignment horizontal="left"/>
    </xf>
    <xf numFmtId="0" fontId="10" fillId="2" borderId="116" xfId="0" quotePrefix="1" applyFont="1" applyFill="1" applyBorder="1" applyAlignment="1">
      <alignment horizontal="left"/>
    </xf>
    <xf numFmtId="0" fontId="2" fillId="0" borderId="0" xfId="0" applyFont="1" applyBorder="1" applyAlignment="1">
      <alignment horizontal="left"/>
    </xf>
    <xf numFmtId="0" fontId="7" fillId="0" borderId="0" xfId="0" quotePrefix="1" applyFont="1" applyBorder="1" applyAlignment="1">
      <alignment horizontal="left"/>
    </xf>
  </cellXfs>
  <cellStyles count="23">
    <cellStyle name="Comma" xfId="16" xr:uid="{00000000-0005-0000-0000-000004000000}"/>
    <cellStyle name="Comma [0]" xfId="17" xr:uid="{00000000-0005-0000-0000-000005000000}"/>
    <cellStyle name="Comma [0] 2" xfId="22" xr:uid="{00000000-0005-0000-0000-000005000000}"/>
    <cellStyle name="Comma 2" xfId="21" xr:uid="{00000000-0005-0000-0000-000004000000}"/>
    <cellStyle name="Currency" xfId="14" xr:uid="{00000000-0005-0000-0000-000002000000}"/>
    <cellStyle name="Currency [0]" xfId="15" xr:uid="{00000000-0005-0000-0000-000003000000}"/>
    <cellStyle name="Currency [0] 2" xfId="20" xr:uid="{00000000-0005-0000-0000-000003000000}"/>
    <cellStyle name="Currency 2" xfId="19" xr:uid="{00000000-0005-0000-0000-000002000000}"/>
    <cellStyle name="Komma" xfId="10" builtinId="3"/>
    <cellStyle name="Komma 2" xfId="6" xr:uid="{00000000-0005-0000-0000-000033000000}"/>
    <cellStyle name="Normal" xfId="12" xr:uid="{DFD0760F-AABD-477C-95A4-40B7DA66046F}"/>
    <cellStyle name="Normal 2" xfId="18" xr:uid="{00000000-0005-0000-0000-000000000000}"/>
    <cellStyle name="Percent" xfId="13" xr:uid="{00000000-0005-0000-0000-000001000000}"/>
    <cellStyle name="Procent 2" xfId="8" xr:uid="{00000000-0005-0000-0000-000034000000}"/>
    <cellStyle name="Standaard" xfId="0" builtinId="0"/>
    <cellStyle name="Standaard 2" xfId="4" xr:uid="{9713C70C-B926-492C-A362-A46DBC166DE2}"/>
    <cellStyle name="Standaard 3" xfId="5" xr:uid="{00000000-0005-0000-0000-000035000000}"/>
    <cellStyle name="Standaard 4" xfId="11" xr:uid="{00000000-0005-0000-0000-000039000000}"/>
    <cellStyle name="Standaard_BLACKMAGIC_04009128" xfId="9" xr:uid="{B248E0F8-BBA7-4FB4-82E2-B20D4BF29726}"/>
    <cellStyle name="Standaard_Leadshedules 2000" xfId="1" xr:uid="{00000000-0005-0000-0000-000001000000}"/>
    <cellStyle name="Valuta" xfId="2" builtinId="4"/>
    <cellStyle name="Valuta 2" xfId="7" xr:uid="{00000000-0005-0000-0000-000036000000}"/>
    <cellStyle name="Valuta 3" xfId="3" xr:uid="{00000000-0005-0000-0000-000036000000}"/>
  </cellStyles>
  <dxfs count="0"/>
  <tableStyles count="0" defaultTableStyle="TableStyleMedium2" defaultPivotStyle="PivotStyleLight16"/>
  <colors>
    <mruColors>
      <color rgb="FFFF99CC"/>
      <color rgb="FFFF3399"/>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53340</xdr:colOff>
      <xdr:row>2</xdr:row>
      <xdr:rowOff>144780</xdr:rowOff>
    </xdr:from>
    <xdr:to>
      <xdr:col>12</xdr:col>
      <xdr:colOff>556260</xdr:colOff>
      <xdr:row>14</xdr:row>
      <xdr:rowOff>144780</xdr:rowOff>
    </xdr:to>
    <xdr:sp macro="" textlink="">
      <xdr:nvSpPr>
        <xdr:cNvPr id="2" name="Tekstvak 1">
          <a:extLst>
            <a:ext uri="{FF2B5EF4-FFF2-40B4-BE49-F238E27FC236}">
              <a16:creationId xmlns:a16="http://schemas.microsoft.com/office/drawing/2014/main" id="{4F5B31E5-00B7-4C01-91E8-ACD38D2D8FAF}"/>
            </a:ext>
          </a:extLst>
        </xdr:cNvPr>
        <xdr:cNvSpPr txBox="1"/>
      </xdr:nvSpPr>
      <xdr:spPr>
        <a:xfrm>
          <a:off x="9707880" y="609600"/>
          <a:ext cx="3368040" cy="237744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b="0"/>
            <a:t>Deze pagina</a:t>
          </a:r>
          <a:r>
            <a:rPr lang="nl-BE" sz="1100" b="0" baseline="0"/>
            <a:t> is een exacte kopie (inclusief formules) van het werkblad CURATOR.</a:t>
          </a:r>
        </a:p>
        <a:p>
          <a:r>
            <a:rPr lang="nl-BE" sz="1100" b="0" baseline="0"/>
            <a:t>Hier worden enkel de situaties voor de ACTIVA weergegeven. </a:t>
          </a:r>
        </a:p>
        <a:p>
          <a:r>
            <a:rPr lang="nl-BE" sz="1100" b="1" i="0" baseline="0"/>
            <a:t>DIT BLAD IS TER VERGEMAKKELIJKING VAN AFDRUKKEN OF OMZETTEN NAAR PDF.</a:t>
          </a:r>
        </a:p>
        <a:p>
          <a:endParaRPr lang="nl-BE" sz="1100" b="1" i="0" baseline="0"/>
        </a:p>
        <a:p>
          <a:r>
            <a:rPr lang="nl-BE" sz="1100" b="1" i="0" baseline="0"/>
            <a:t>Printerinstellingen: </a:t>
          </a:r>
        </a:p>
        <a:p>
          <a:r>
            <a:rPr lang="nl-BE" sz="1100" b="0" baseline="0"/>
            <a:t>- Bladschikking: staand</a:t>
          </a:r>
        </a:p>
        <a:p>
          <a:r>
            <a:rPr lang="nl-BE" sz="1100" b="0" baseline="0"/>
            <a:t>- Marges: L&amp;R 0,5</a:t>
          </a:r>
        </a:p>
        <a:p>
          <a:r>
            <a:rPr lang="nl-BE" sz="1100" b="0" baseline="0"/>
            <a:t>- Vergroten tot 48 %</a:t>
          </a:r>
        </a:p>
        <a:p>
          <a:endParaRPr lang="nl-BE" sz="1100" b="0" baseline="0"/>
        </a:p>
        <a:p>
          <a:r>
            <a:rPr lang="nl-BE" sz="1100" b="0" baseline="0"/>
            <a:t>Deze pagina is volledig beveiligd.</a:t>
          </a:r>
          <a:endParaRPr lang="nl-BE"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876300</xdr:colOff>
      <xdr:row>2</xdr:row>
      <xdr:rowOff>167640</xdr:rowOff>
    </xdr:from>
    <xdr:to>
      <xdr:col>12</xdr:col>
      <xdr:colOff>434340</xdr:colOff>
      <xdr:row>13</xdr:row>
      <xdr:rowOff>114300</xdr:rowOff>
    </xdr:to>
    <xdr:sp macro="" textlink="">
      <xdr:nvSpPr>
        <xdr:cNvPr id="2" name="Tekstvak 1">
          <a:extLst>
            <a:ext uri="{FF2B5EF4-FFF2-40B4-BE49-F238E27FC236}">
              <a16:creationId xmlns:a16="http://schemas.microsoft.com/office/drawing/2014/main" id="{956CEDB2-474E-44B0-8B77-8E6AC74F69D8}"/>
            </a:ext>
          </a:extLst>
        </xdr:cNvPr>
        <xdr:cNvSpPr txBox="1"/>
      </xdr:nvSpPr>
      <xdr:spPr>
        <a:xfrm>
          <a:off x="9410700" y="632460"/>
          <a:ext cx="3429000" cy="232410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b="0">
              <a:solidFill>
                <a:schemeClr val="dk1"/>
              </a:solidFill>
              <a:effectLst/>
              <a:latin typeface="+mn-lt"/>
              <a:ea typeface="+mn-ea"/>
              <a:cs typeface="+mn-cs"/>
            </a:rPr>
            <a:t>Deze pagina</a:t>
          </a:r>
          <a:r>
            <a:rPr lang="nl-BE" sz="1100" b="0" baseline="0">
              <a:solidFill>
                <a:schemeClr val="dk1"/>
              </a:solidFill>
              <a:effectLst/>
              <a:latin typeface="+mn-lt"/>
              <a:ea typeface="+mn-ea"/>
              <a:cs typeface="+mn-cs"/>
            </a:rPr>
            <a:t> is een exacte kopie (inclusief formules) van het werkblad CURATOR.</a:t>
          </a:r>
          <a:endParaRPr lang="nl-BE">
            <a:effectLst/>
          </a:endParaRPr>
        </a:p>
        <a:p>
          <a:r>
            <a:rPr lang="nl-BE" sz="1100" b="0" baseline="0">
              <a:solidFill>
                <a:schemeClr val="dk1"/>
              </a:solidFill>
              <a:effectLst/>
              <a:latin typeface="+mn-lt"/>
              <a:ea typeface="+mn-ea"/>
              <a:cs typeface="+mn-cs"/>
            </a:rPr>
            <a:t>Hier worden enkel de situaties voor de PASSIVA weergegeven. </a:t>
          </a:r>
        </a:p>
        <a:p>
          <a:r>
            <a:rPr lang="nl-BE" sz="1100" b="1" i="0" baseline="0">
              <a:solidFill>
                <a:schemeClr val="dk1"/>
              </a:solidFill>
              <a:effectLst/>
              <a:latin typeface="+mn-lt"/>
              <a:ea typeface="+mn-ea"/>
              <a:cs typeface="+mn-cs"/>
            </a:rPr>
            <a:t>DIT BLAD IS TER VERGEMAKKELIJKING VAN HET AFDRUKKEN OF OMZETTEN IN PDF.</a:t>
          </a:r>
        </a:p>
        <a:p>
          <a:endParaRPr lang="nl-BE" sz="1100" b="0" i="0" baseline="0">
            <a:solidFill>
              <a:schemeClr val="dk1"/>
            </a:solidFill>
            <a:effectLst/>
            <a:latin typeface="+mn-lt"/>
            <a:ea typeface="+mn-ea"/>
            <a:cs typeface="+mn-cs"/>
          </a:endParaRPr>
        </a:p>
        <a:p>
          <a:r>
            <a:rPr lang="nl-BE" sz="1100" b="1" i="0" baseline="0">
              <a:solidFill>
                <a:schemeClr val="dk1"/>
              </a:solidFill>
              <a:effectLst/>
              <a:latin typeface="+mn-lt"/>
              <a:ea typeface="+mn-ea"/>
              <a:cs typeface="+mn-cs"/>
            </a:rPr>
            <a:t>Printerinstellingen: </a:t>
          </a:r>
          <a:endParaRPr lang="nl-BE">
            <a:effectLst/>
          </a:endParaRPr>
        </a:p>
        <a:p>
          <a:r>
            <a:rPr lang="nl-BE" sz="1100" b="0" baseline="0">
              <a:solidFill>
                <a:schemeClr val="dk1"/>
              </a:solidFill>
              <a:effectLst/>
              <a:latin typeface="+mn-lt"/>
              <a:ea typeface="+mn-ea"/>
              <a:cs typeface="+mn-cs"/>
            </a:rPr>
            <a:t>- Bladschikking: staand</a:t>
          </a:r>
          <a:endParaRPr lang="nl-BE">
            <a:effectLst/>
          </a:endParaRPr>
        </a:p>
        <a:p>
          <a:r>
            <a:rPr lang="nl-BE" sz="1100" b="0" baseline="0">
              <a:solidFill>
                <a:schemeClr val="dk1"/>
              </a:solidFill>
              <a:effectLst/>
              <a:latin typeface="+mn-lt"/>
              <a:ea typeface="+mn-ea"/>
              <a:cs typeface="+mn-cs"/>
            </a:rPr>
            <a:t>- Marges: L&amp;R 0,5</a:t>
          </a:r>
          <a:endParaRPr lang="nl-BE">
            <a:effectLst/>
          </a:endParaRPr>
        </a:p>
        <a:p>
          <a:r>
            <a:rPr lang="nl-BE" sz="1100" b="0" baseline="0">
              <a:solidFill>
                <a:schemeClr val="dk1"/>
              </a:solidFill>
              <a:effectLst/>
              <a:latin typeface="+mn-lt"/>
              <a:ea typeface="+mn-ea"/>
              <a:cs typeface="+mn-cs"/>
            </a:rPr>
            <a:t>- Vergroten tot 48 %</a:t>
          </a:r>
        </a:p>
        <a:p>
          <a:endParaRPr lang="nl-BE">
            <a:effectLst/>
          </a:endParaRPr>
        </a:p>
        <a:p>
          <a:r>
            <a:rPr lang="nl-BE" sz="1100" b="0" baseline="0">
              <a:solidFill>
                <a:schemeClr val="dk1"/>
              </a:solidFill>
              <a:effectLst/>
              <a:latin typeface="+mn-lt"/>
              <a:ea typeface="+mn-ea"/>
              <a:cs typeface="+mn-cs"/>
            </a:rPr>
            <a:t>Deze pagina is volledig beveiligd.</a:t>
          </a:r>
          <a:endParaRPr lang="nl-BE"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9</xdr:col>
      <xdr:colOff>297180</xdr:colOff>
      <xdr:row>1</xdr:row>
      <xdr:rowOff>91440</xdr:rowOff>
    </xdr:from>
    <xdr:ext cx="3299460" cy="4397999"/>
    <xdr:sp macro="" textlink="">
      <xdr:nvSpPr>
        <xdr:cNvPr id="6" name="Tekstvak 5">
          <a:extLst>
            <a:ext uri="{FF2B5EF4-FFF2-40B4-BE49-F238E27FC236}">
              <a16:creationId xmlns:a16="http://schemas.microsoft.com/office/drawing/2014/main" id="{3D888D72-1BF3-4959-A473-D821037BC79F}"/>
            </a:ext>
          </a:extLst>
        </xdr:cNvPr>
        <xdr:cNvSpPr txBox="1"/>
      </xdr:nvSpPr>
      <xdr:spPr>
        <a:xfrm>
          <a:off x="11414760" y="365760"/>
          <a:ext cx="3299460" cy="4397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BE" sz="1100" b="1"/>
            <a:t>Tabel</a:t>
          </a:r>
          <a:r>
            <a:rPr lang="nl-BE" sz="1100" b="1" baseline="0"/>
            <a:t> 1</a:t>
          </a:r>
          <a:r>
            <a:rPr lang="nl-BE" sz="1100" baseline="0"/>
            <a:t> geeft de wettelijke voorziene erelonen inclusief kosten weer, en het ereloon na toepassing van de wettelijk toegestane correctiecoëfficiënt. </a:t>
          </a:r>
        </a:p>
        <a:p>
          <a:r>
            <a:rPr lang="nl-BE" sz="1100" b="1" baseline="0">
              <a:solidFill>
                <a:sysClr val="windowText" lastClr="000000"/>
              </a:solidFill>
            </a:rPr>
            <a:t>De correctiecoëfficiënt kan gaan van </a:t>
          </a:r>
          <a:r>
            <a:rPr lang="nl-BE" sz="1100" b="1" u="sng" baseline="0">
              <a:solidFill>
                <a:sysClr val="windowText" lastClr="000000"/>
              </a:solidFill>
            </a:rPr>
            <a:t>0,6 tot 1,4</a:t>
          </a:r>
          <a:r>
            <a:rPr lang="nl-BE" sz="1100" b="1" baseline="0">
              <a:solidFill>
                <a:sysClr val="windowText" lastClr="000000"/>
              </a:solidFill>
            </a:rPr>
            <a:t>. </a:t>
          </a:r>
        </a:p>
        <a:p>
          <a:r>
            <a:rPr lang="nl-BE" sz="1100" b="1" baseline="0">
              <a:solidFill>
                <a:sysClr val="windowText" lastClr="000000"/>
              </a:solidFill>
            </a:rPr>
            <a:t>U vult deze in in het </a:t>
          </a:r>
          <a:r>
            <a:rPr lang="nl-BE" sz="1100" b="1" u="sng" baseline="0">
              <a:solidFill>
                <a:sysClr val="windowText" lastClr="000000"/>
              </a:solidFill>
            </a:rPr>
            <a:t>roze </a:t>
          </a:r>
          <a:r>
            <a:rPr lang="nl-BE" sz="1100" b="1" u="none" baseline="0">
              <a:solidFill>
                <a:sysClr val="windowText" lastClr="000000"/>
              </a:solidFill>
            </a:rPr>
            <a:t>vakje. Het ereloon na de correctie wordt automatisch berekend.</a:t>
          </a:r>
        </a:p>
        <a:p>
          <a:endParaRPr lang="nl-BE" sz="1100" baseline="0"/>
        </a:p>
        <a:p>
          <a:r>
            <a:rPr lang="nl-BE" sz="1100" b="1" baseline="0"/>
            <a:t>Tabel 2</a:t>
          </a:r>
          <a:r>
            <a:rPr lang="nl-BE" sz="1100" baseline="0"/>
            <a:t> geeft de afzonderlijke berekening van de wettelijk voorziene minimale kosten weer, met de mogelijkheid om volgens het oude systeem al uw brieven in te brengen en te berekenen conform de laatst gekende tarieven.</a:t>
          </a:r>
        </a:p>
        <a:p>
          <a:br>
            <a:rPr lang="nl-BE" sz="1100" baseline="0"/>
          </a:br>
          <a:r>
            <a:rPr lang="nl-BE" sz="1100" baseline="0"/>
            <a:t>Indien er aldus een aanzienlijk verschil is tussen de berekende wettelijk voorziene kost &amp; de berekende bedragen van de kosten volgens het oude systeem, kan u aan de rechtbank in uw verzoekschrift begroting erelonen en onkosten het excedent vragen te begroten en toe te kennen.</a:t>
          </a:r>
        </a:p>
        <a:p>
          <a:endParaRPr lang="nl-BE" sz="1100" baseline="0"/>
        </a:p>
        <a:p>
          <a:r>
            <a:rPr lang="nl-BE" sz="1100" baseline="0"/>
            <a:t>De berekende bedragen van de kosten in het oude</a:t>
          </a:r>
        </a:p>
        <a:p>
          <a:r>
            <a:rPr lang="nl-BE" sz="1100" baseline="0"/>
            <a:t>KB zijn wel geïndexeerd (net zoals het nieuwe KB)</a:t>
          </a:r>
        </a:p>
        <a:p>
          <a:endParaRPr lang="nl-BE" sz="1100" baseline="0"/>
        </a:p>
        <a:p>
          <a:r>
            <a:rPr lang="nl-BE" sz="1100" b="1" baseline="0"/>
            <a:t>Dit is een toepassing van art.7 §3 van het KB 26/04/2018.</a:t>
          </a:r>
          <a:endParaRPr lang="nl-BE" sz="1100" b="1"/>
        </a:p>
      </xdr:txBody>
    </xdr:sp>
    <xdr:clientData/>
  </xdr:oneCellAnchor>
  <xdr:twoCellAnchor>
    <xdr:from>
      <xdr:col>6</xdr:col>
      <xdr:colOff>53340</xdr:colOff>
      <xdr:row>3</xdr:row>
      <xdr:rowOff>152400</xdr:rowOff>
    </xdr:from>
    <xdr:to>
      <xdr:col>6</xdr:col>
      <xdr:colOff>518160</xdr:colOff>
      <xdr:row>5</xdr:row>
      <xdr:rowOff>76200</xdr:rowOff>
    </xdr:to>
    <xdr:cxnSp macro="">
      <xdr:nvCxnSpPr>
        <xdr:cNvPr id="3" name="Rechte verbindingslijn met pijl 2">
          <a:extLst>
            <a:ext uri="{FF2B5EF4-FFF2-40B4-BE49-F238E27FC236}">
              <a16:creationId xmlns:a16="http://schemas.microsoft.com/office/drawing/2014/main" id="{0182E86A-3A79-4AB4-92F6-9CE199492828}"/>
            </a:ext>
          </a:extLst>
        </xdr:cNvPr>
        <xdr:cNvCxnSpPr/>
      </xdr:nvCxnSpPr>
      <xdr:spPr>
        <a:xfrm flipH="1">
          <a:off x="8663940" y="800100"/>
          <a:ext cx="464820" cy="3048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548640</xdr:colOff>
      <xdr:row>1</xdr:row>
      <xdr:rowOff>91440</xdr:rowOff>
    </xdr:from>
    <xdr:to>
      <xdr:col>8</xdr:col>
      <xdr:colOff>556260</xdr:colOff>
      <xdr:row>4</xdr:row>
      <xdr:rowOff>45720</xdr:rowOff>
    </xdr:to>
    <xdr:sp macro="" textlink="">
      <xdr:nvSpPr>
        <xdr:cNvPr id="5" name="Tekstvak 4">
          <a:extLst>
            <a:ext uri="{FF2B5EF4-FFF2-40B4-BE49-F238E27FC236}">
              <a16:creationId xmlns:a16="http://schemas.microsoft.com/office/drawing/2014/main" id="{940E863F-7A84-490F-BACB-0337765F9BC2}"/>
            </a:ext>
          </a:extLst>
        </xdr:cNvPr>
        <xdr:cNvSpPr txBox="1"/>
      </xdr:nvSpPr>
      <xdr:spPr>
        <a:xfrm>
          <a:off x="9159240" y="365760"/>
          <a:ext cx="1226820" cy="518160"/>
        </a:xfrm>
        <a:prstGeom prst="rect">
          <a:avLst/>
        </a:prstGeom>
        <a:noFill/>
        <a:ln w="952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solidFill>
                <a:schemeClr val="dk1"/>
              </a:solidFill>
            </a:rPr>
            <a:t>Vul hier correctie-coëfficiënt</a:t>
          </a:r>
          <a:r>
            <a:rPr lang="nl-BE" sz="1100" baseline="0">
              <a:solidFill>
                <a:schemeClr val="dk1"/>
              </a:solidFill>
            </a:rPr>
            <a:t> in</a:t>
          </a:r>
          <a:endParaRPr lang="nl-BE" sz="1100">
            <a:solidFill>
              <a:schemeClr val="dk1"/>
            </a:solidFill>
          </a:endParaRP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64E39-C464-483D-A1B3-DA442F31ECE4}">
  <sheetPr>
    <tabColor theme="1" tint="0.499984740745262"/>
    <pageSetUpPr fitToPage="1"/>
  </sheetPr>
  <dimension ref="A1:N65"/>
  <sheetViews>
    <sheetView tabSelected="1" workbookViewId="0">
      <selection activeCell="C3" sqref="C3:F3"/>
    </sheetView>
  </sheetViews>
  <sheetFormatPr defaultColWidth="8.85546875" defaultRowHeight="15" x14ac:dyDescent="0.25"/>
  <cols>
    <col min="1" max="1" width="3.7109375" style="90" customWidth="1"/>
    <col min="2" max="2" width="28" style="90" bestFit="1" customWidth="1"/>
    <col min="3" max="3" width="14.7109375" style="666" customWidth="1"/>
    <col min="4" max="5" width="14.7109375" style="90" customWidth="1"/>
    <col min="6" max="6" width="15.85546875" style="90" customWidth="1"/>
    <col min="7" max="8" width="14.7109375" style="667" customWidth="1"/>
    <col min="9" max="9" width="14.7109375" style="666" customWidth="1"/>
    <col min="10" max="10" width="24.42578125" style="90" customWidth="1"/>
    <col min="11" max="11" width="12.5703125" style="90" customWidth="1"/>
    <col min="12" max="12" width="11.28515625" style="90" hidden="1" customWidth="1"/>
    <col min="13" max="13" width="9.140625" style="90" hidden="1" customWidth="1"/>
    <col min="14" max="16384" width="8.85546875" style="90"/>
  </cols>
  <sheetData>
    <row r="1" spans="1:14" ht="21" x14ac:dyDescent="0.35">
      <c r="B1" s="864" t="s">
        <v>200</v>
      </c>
      <c r="C1" s="864"/>
      <c r="D1" s="864"/>
      <c r="E1" s="864"/>
      <c r="F1" s="864"/>
      <c r="G1" s="864"/>
      <c r="H1" s="864"/>
      <c r="I1" s="864"/>
      <c r="J1" s="864"/>
      <c r="K1" s="864"/>
    </row>
    <row r="2" spans="1:14" ht="19.5" thickBot="1" x14ac:dyDescent="0.35">
      <c r="B2" s="665">
        <f>IF(' NB(72)'!D1=0,'NB (77)'!D1,' NB(72)'!D1)</f>
        <v>0</v>
      </c>
    </row>
    <row r="3" spans="1:14" ht="15.75" x14ac:dyDescent="0.25">
      <c r="B3" s="668" t="s">
        <v>115</v>
      </c>
      <c r="C3" s="867"/>
      <c r="D3" s="868"/>
      <c r="E3" s="868"/>
      <c r="F3" s="869"/>
    </row>
    <row r="4" spans="1:14" ht="15.75" x14ac:dyDescent="0.25">
      <c r="B4" s="669" t="s">
        <v>1</v>
      </c>
      <c r="C4" s="855"/>
      <c r="D4" s="856"/>
      <c r="E4" s="856"/>
      <c r="F4" s="857"/>
      <c r="G4" s="666"/>
      <c r="H4" s="666"/>
      <c r="I4" s="670"/>
    </row>
    <row r="5" spans="1:14" ht="15.75" x14ac:dyDescent="0.25">
      <c r="B5" s="671"/>
      <c r="C5" s="852"/>
      <c r="D5" s="853"/>
      <c r="E5" s="853"/>
      <c r="F5" s="854"/>
      <c r="G5" s="672"/>
      <c r="H5" s="672"/>
      <c r="I5" s="90"/>
    </row>
    <row r="6" spans="1:14" ht="15.75" x14ac:dyDescent="0.25">
      <c r="B6" s="673"/>
      <c r="C6" s="858"/>
      <c r="D6" s="859"/>
      <c r="E6" s="859"/>
      <c r="F6" s="860"/>
      <c r="I6" s="674"/>
      <c r="J6" s="675"/>
    </row>
    <row r="7" spans="1:14" ht="16.5" thickBot="1" x14ac:dyDescent="0.3">
      <c r="B7" s="676" t="s">
        <v>2</v>
      </c>
      <c r="C7" s="861"/>
      <c r="D7" s="862"/>
      <c r="E7" s="862"/>
      <c r="F7" s="863"/>
      <c r="H7" s="666"/>
      <c r="I7" s="90"/>
    </row>
    <row r="8" spans="1:14" ht="16.5" thickBot="1" x14ac:dyDescent="0.3">
      <c r="B8" s="676" t="s">
        <v>116</v>
      </c>
      <c r="C8" s="870"/>
      <c r="D8" s="862"/>
      <c r="E8" s="862"/>
      <c r="F8" s="863"/>
      <c r="H8" s="666"/>
      <c r="I8" s="90"/>
      <c r="J8" s="677" t="s">
        <v>243</v>
      </c>
      <c r="K8" s="678">
        <f ca="1">TODAY()</f>
        <v>43595</v>
      </c>
    </row>
    <row r="9" spans="1:14" ht="15.75" x14ac:dyDescent="0.25">
      <c r="B9" s="669" t="s">
        <v>114</v>
      </c>
      <c r="C9" s="855"/>
      <c r="D9" s="856"/>
      <c r="E9" s="856"/>
      <c r="F9" s="857"/>
      <c r="H9" s="666"/>
      <c r="I9" s="90"/>
    </row>
    <row r="10" spans="1:14" ht="15.75" x14ac:dyDescent="0.25">
      <c r="B10" s="673"/>
      <c r="C10" s="858"/>
      <c r="D10" s="859"/>
      <c r="E10" s="859"/>
      <c r="F10" s="860"/>
      <c r="H10" s="666"/>
      <c r="I10" s="90"/>
    </row>
    <row r="11" spans="1:14" ht="15.75" x14ac:dyDescent="0.25">
      <c r="B11" s="676" t="s">
        <v>3</v>
      </c>
      <c r="C11" s="861"/>
      <c r="D11" s="862"/>
      <c r="E11" s="862"/>
      <c r="F11" s="863"/>
      <c r="H11" s="666"/>
      <c r="I11" s="90"/>
    </row>
    <row r="12" spans="1:14" ht="16.5" thickBot="1" x14ac:dyDescent="0.3">
      <c r="B12" s="679" t="s">
        <v>4</v>
      </c>
      <c r="C12" s="871"/>
      <c r="D12" s="872"/>
      <c r="E12" s="872"/>
      <c r="F12" s="873"/>
      <c r="H12" s="666"/>
      <c r="I12" s="90"/>
    </row>
    <row r="14" spans="1:14" ht="58.5" customHeight="1" x14ac:dyDescent="0.25">
      <c r="A14" s="666"/>
      <c r="B14" s="680"/>
      <c r="C14" s="681"/>
      <c r="D14" s="682">
        <f>CURATOR!E16</f>
        <v>0</v>
      </c>
      <c r="E14" s="683" t="str">
        <f>CURATOR!F16</f>
        <v xml:space="preserve">DATUM </v>
      </c>
      <c r="F14" s="684" t="str">
        <f>CURATOR!G16</f>
        <v>DATUM</v>
      </c>
      <c r="G14" s="685" t="str">
        <f>CURATOR!H16</f>
        <v>0/01/1900</v>
      </c>
      <c r="H14" s="686">
        <f>MAX(CURATOR!I16:'CURATOR'!K16)</f>
        <v>0</v>
      </c>
      <c r="I14" s="687"/>
      <c r="J14" s="848"/>
      <c r="K14" s="848"/>
      <c r="L14" s="849"/>
      <c r="M14" s="849"/>
      <c r="N14" s="688"/>
    </row>
    <row r="15" spans="1:14" ht="58.5" customHeight="1" x14ac:dyDescent="0.25">
      <c r="B15" s="689" t="s">
        <v>5</v>
      </c>
      <c r="C15" s="690" t="s">
        <v>6</v>
      </c>
      <c r="D15" s="691" t="s">
        <v>202</v>
      </c>
      <c r="E15" s="692" t="s">
        <v>203</v>
      </c>
      <c r="F15" s="693" t="s">
        <v>204</v>
      </c>
      <c r="G15" s="694" t="s">
        <v>201</v>
      </c>
      <c r="H15" s="695" t="s">
        <v>7</v>
      </c>
      <c r="I15" s="696" t="s">
        <v>8</v>
      </c>
      <c r="J15" s="850" t="s">
        <v>9</v>
      </c>
      <c r="K15" s="851"/>
      <c r="L15" s="697"/>
      <c r="M15" s="698"/>
      <c r="N15" s="688"/>
    </row>
    <row r="16" spans="1:14" ht="26.25" customHeight="1" x14ac:dyDescent="0.25">
      <c r="A16" s="90" t="s">
        <v>10</v>
      </c>
      <c r="B16" s="699" t="s">
        <v>11</v>
      </c>
      <c r="C16" s="700"/>
      <c r="D16" s="75">
        <f>CURATOR!E67</f>
        <v>0</v>
      </c>
      <c r="E16" s="209">
        <f>CURATOR!F67</f>
        <v>0</v>
      </c>
      <c r="F16" s="211">
        <f>CURATOR!G67</f>
        <v>0</v>
      </c>
      <c r="G16" s="207">
        <f>CURATOR!H67</f>
        <v>0</v>
      </c>
      <c r="H16" s="701">
        <f>MAX(CURATOR!I67:K67)</f>
        <v>0</v>
      </c>
      <c r="I16" s="97"/>
      <c r="J16" s="866"/>
      <c r="K16" s="866"/>
      <c r="L16" s="865"/>
      <c r="M16" s="865"/>
      <c r="N16" s="688"/>
    </row>
    <row r="17" spans="1:14" ht="22.5" customHeight="1" x14ac:dyDescent="0.25">
      <c r="A17" s="90" t="s">
        <v>12</v>
      </c>
      <c r="B17" s="699" t="s">
        <v>13</v>
      </c>
      <c r="C17" s="700"/>
      <c r="D17" s="76">
        <f>SUM(CURATOR!E28+CURATOR!E47)-CURATOR!E29</f>
        <v>0</v>
      </c>
      <c r="E17" s="210">
        <f>CURATOR!F35</f>
        <v>0</v>
      </c>
      <c r="F17" s="212">
        <f>IF(CURATOR!G35&gt;0,CURATOR!G35,SUM(CURATOR!G28+CURATOR!G47)-CURATOR!G29)</f>
        <v>0</v>
      </c>
      <c r="G17" s="208">
        <f>IF(CURATOR!H35&gt;0,CURATOR!H35,SUM(CURATOR!H28+CURATOR!H47)-CURATOR!H29)</f>
        <v>0</v>
      </c>
      <c r="H17" s="217">
        <f>IF(MAX(CURATOR!I35:K35)&gt;0,MAX(CURATOR!I35:K35),SUM(MAX(CURATOR!I28:K28)+MAX(CURATOR!I47:K47)-MAX(CURATOR!I29:K29)))</f>
        <v>0</v>
      </c>
      <c r="I17" s="97"/>
      <c r="J17" s="865"/>
      <c r="K17" s="865"/>
      <c r="L17" s="865"/>
      <c r="M17" s="865"/>
      <c r="N17" s="688"/>
    </row>
    <row r="18" spans="1:14" ht="22.5" customHeight="1" x14ac:dyDescent="0.25">
      <c r="A18" s="90" t="s">
        <v>14</v>
      </c>
      <c r="B18" s="699" t="s">
        <v>15</v>
      </c>
      <c r="C18" s="700"/>
      <c r="D18" s="702">
        <f>CURATOR!E66</f>
        <v>0</v>
      </c>
      <c r="E18" s="703">
        <f>CURATOR!F69+CURATOR!F70</f>
        <v>0</v>
      </c>
      <c r="F18" s="704">
        <f>CURATOR!G66</f>
        <v>0</v>
      </c>
      <c r="G18" s="705">
        <f>CURATOR!H69+CURATOR!H70</f>
        <v>0</v>
      </c>
      <c r="H18" s="706">
        <f>SUM(MAX(CURATOR!I69:K69)+MAX(CURATOR!I70:K70))</f>
        <v>0</v>
      </c>
      <c r="I18" s="97"/>
      <c r="J18" s="865"/>
      <c r="K18" s="865"/>
      <c r="L18" s="865"/>
      <c r="M18" s="865"/>
      <c r="N18" s="688"/>
    </row>
    <row r="19" spans="1:14" ht="24.75" customHeight="1" x14ac:dyDescent="0.25">
      <c r="A19" s="90" t="s">
        <v>16</v>
      </c>
      <c r="B19" s="699" t="s">
        <v>17</v>
      </c>
      <c r="C19" s="700"/>
      <c r="D19" s="707">
        <f>CURATOR!E37</f>
        <v>0</v>
      </c>
      <c r="E19" s="708">
        <f>CURATOR!F38</f>
        <v>0</v>
      </c>
      <c r="F19" s="709">
        <f>CURATOR!G38</f>
        <v>0</v>
      </c>
      <c r="G19" s="710">
        <f>CURATOR!H38</f>
        <v>0</v>
      </c>
      <c r="H19" s="706">
        <f>MAX(CURATOR!I38:K38)</f>
        <v>0</v>
      </c>
      <c r="I19" s="97"/>
      <c r="J19" s="865"/>
      <c r="K19" s="865"/>
      <c r="L19" s="865"/>
      <c r="M19" s="865"/>
      <c r="N19" s="688"/>
    </row>
    <row r="20" spans="1:14" ht="24.75" customHeight="1" x14ac:dyDescent="0.25">
      <c r="A20" s="90" t="s">
        <v>18</v>
      </c>
      <c r="B20" s="699" t="s">
        <v>19</v>
      </c>
      <c r="C20" s="700"/>
      <c r="D20" s="707">
        <f>CURATOR!E53+CURATOR!E44</f>
        <v>0</v>
      </c>
      <c r="E20" s="708">
        <f>CURATOR!F53+CURATOR!F44</f>
        <v>0</v>
      </c>
      <c r="F20" s="709">
        <f>Aangifteformulier!H32</f>
        <v>0</v>
      </c>
      <c r="G20" s="710">
        <f>CURATOR!H53+CURATOR!H44</f>
        <v>0</v>
      </c>
      <c r="H20" s="706">
        <f>SUM(MAX(CURATOR!I44:K44)+MAX(CURATOR!I53:K53))</f>
        <v>0</v>
      </c>
      <c r="I20" s="97"/>
      <c r="J20" s="865"/>
      <c r="K20" s="865"/>
      <c r="L20" s="865"/>
      <c r="M20" s="865"/>
      <c r="N20" s="688"/>
    </row>
    <row r="21" spans="1:14" ht="18.75" customHeight="1" x14ac:dyDescent="0.25">
      <c r="A21" s="90" t="s">
        <v>20</v>
      </c>
      <c r="B21" s="699" t="s">
        <v>21</v>
      </c>
      <c r="C21" s="700"/>
      <c r="D21" s="707">
        <f>CURATOR!E29</f>
        <v>0</v>
      </c>
      <c r="E21" s="708">
        <f>CURATOR!F29</f>
        <v>0</v>
      </c>
      <c r="F21" s="709">
        <f>CURATOR!G29</f>
        <v>0</v>
      </c>
      <c r="G21" s="710">
        <f>CURATOR!H29</f>
        <v>0</v>
      </c>
      <c r="H21" s="706">
        <f>MAX(CURATOR!I29:K29)</f>
        <v>0</v>
      </c>
      <c r="I21" s="97"/>
      <c r="J21" s="865"/>
      <c r="K21" s="865"/>
      <c r="L21" s="865"/>
      <c r="M21" s="865"/>
      <c r="N21" s="688"/>
    </row>
    <row r="22" spans="1:14" ht="20.25" customHeight="1" x14ac:dyDescent="0.25">
      <c r="A22" s="90" t="s">
        <v>22</v>
      </c>
      <c r="B22" s="699" t="s">
        <v>23</v>
      </c>
      <c r="C22" s="700"/>
      <c r="D22" s="707">
        <f>CURATOR!E84</f>
        <v>0</v>
      </c>
      <c r="E22" s="708">
        <f>CURATOR!F84</f>
        <v>0</v>
      </c>
      <c r="F22" s="709">
        <f>CURATOR!G84</f>
        <v>0</v>
      </c>
      <c r="G22" s="710">
        <f>CURATOR!H84</f>
        <v>0</v>
      </c>
      <c r="H22" s="706">
        <f>MAX(CURATOR!I84:K84)</f>
        <v>0</v>
      </c>
      <c r="I22" s="97"/>
      <c r="J22" s="865"/>
      <c r="K22" s="865"/>
      <c r="L22" s="865"/>
      <c r="M22" s="865"/>
      <c r="N22" s="688"/>
    </row>
    <row r="23" spans="1:14" ht="25.5" customHeight="1" x14ac:dyDescent="0.25">
      <c r="A23" s="90" t="s">
        <v>24</v>
      </c>
      <c r="B23" s="699" t="s">
        <v>25</v>
      </c>
      <c r="C23" s="700"/>
      <c r="D23" s="707">
        <f>CURATOR!E45+CURATOR!E54</f>
        <v>0</v>
      </c>
      <c r="E23" s="708">
        <f>CURATOR!F45+CURATOR!F54</f>
        <v>0</v>
      </c>
      <c r="F23" s="709">
        <f>CURATOR!G45+CURATOR!G54</f>
        <v>0</v>
      </c>
      <c r="G23" s="710">
        <f>CURATOR!H45+CURATOR!H54</f>
        <v>0</v>
      </c>
      <c r="H23" s="706">
        <f>MAX(CURATOR!I54:K54)+MAX(CURATOR!I45:K45)</f>
        <v>0</v>
      </c>
      <c r="I23" s="98"/>
      <c r="J23" s="865"/>
      <c r="K23" s="865"/>
      <c r="L23" s="865"/>
      <c r="M23" s="865"/>
      <c r="N23" s="688"/>
    </row>
    <row r="24" spans="1:14" ht="30" customHeight="1" x14ac:dyDescent="0.25">
      <c r="A24" s="90" t="s">
        <v>26</v>
      </c>
      <c r="B24" s="699" t="s">
        <v>27</v>
      </c>
      <c r="C24" s="700"/>
      <c r="D24" s="707">
        <f>CURATOR!E59</f>
        <v>0</v>
      </c>
      <c r="E24" s="708">
        <f>CURATOR!F59</f>
        <v>0</v>
      </c>
      <c r="F24" s="709">
        <f>CURATOR!G59</f>
        <v>0</v>
      </c>
      <c r="G24" s="710">
        <f>CURATOR!H59</f>
        <v>0</v>
      </c>
      <c r="H24" s="706">
        <f>MAX(CURATOR!I59:K59)</f>
        <v>0</v>
      </c>
      <c r="I24" s="97"/>
      <c r="J24" s="865"/>
      <c r="K24" s="865"/>
      <c r="L24" s="865"/>
      <c r="M24" s="865"/>
      <c r="N24" s="688"/>
    </row>
    <row r="25" spans="1:14" x14ac:dyDescent="0.25">
      <c r="A25" s="90" t="s">
        <v>28</v>
      </c>
      <c r="B25" s="711" t="s">
        <v>219</v>
      </c>
      <c r="C25" s="712"/>
      <c r="D25" s="713">
        <f>SUM(D16:D24)</f>
        <v>0</v>
      </c>
      <c r="E25" s="713">
        <f>SUM(E16:E24)</f>
        <v>0</v>
      </c>
      <c r="F25" s="713">
        <f>SUM(F16:F24)</f>
        <v>0</v>
      </c>
      <c r="G25" s="713">
        <f t="shared" ref="G25:H25" si="0">SUM(G16:G24)</f>
        <v>0</v>
      </c>
      <c r="H25" s="713">
        <f t="shared" si="0"/>
        <v>0</v>
      </c>
    </row>
    <row r="27" spans="1:14" x14ac:dyDescent="0.25">
      <c r="A27" s="714" t="s">
        <v>29</v>
      </c>
      <c r="C27" s="715"/>
      <c r="D27" s="716"/>
      <c r="E27" s="716"/>
      <c r="F27" s="716"/>
      <c r="G27" s="717"/>
      <c r="H27" s="718"/>
      <c r="I27" s="715"/>
    </row>
    <row r="29" spans="1:14" x14ac:dyDescent="0.25">
      <c r="A29" s="719"/>
    </row>
    <row r="31" spans="1:14" x14ac:dyDescent="0.25">
      <c r="A31" s="720"/>
    </row>
    <row r="41" spans="3:9" s="722" customFormat="1" x14ac:dyDescent="0.25">
      <c r="C41" s="721"/>
      <c r="G41" s="723"/>
      <c r="H41" s="723"/>
      <c r="I41" s="721"/>
    </row>
    <row r="42" spans="3:9" s="722" customFormat="1" x14ac:dyDescent="0.25">
      <c r="C42" s="721"/>
      <c r="G42" s="723"/>
      <c r="H42" s="723"/>
      <c r="I42" s="721"/>
    </row>
    <row r="45" spans="3:9" s="725" customFormat="1" ht="12.75" x14ac:dyDescent="0.2">
      <c r="C45" s="724"/>
      <c r="G45" s="726"/>
      <c r="H45" s="726"/>
      <c r="I45" s="724"/>
    </row>
    <row r="46" spans="3:9" s="725" customFormat="1" ht="12.75" x14ac:dyDescent="0.2">
      <c r="C46" s="724"/>
      <c r="G46" s="726"/>
      <c r="H46" s="726"/>
      <c r="I46" s="724"/>
    </row>
    <row r="48" spans="3:9" s="722" customFormat="1" x14ac:dyDescent="0.25">
      <c r="C48" s="721"/>
      <c r="G48" s="723"/>
      <c r="H48" s="723"/>
      <c r="I48" s="721"/>
    </row>
    <row r="49" spans="3:9" s="722" customFormat="1" x14ac:dyDescent="0.25">
      <c r="C49" s="721"/>
      <c r="G49" s="723"/>
      <c r="H49" s="723"/>
      <c r="I49" s="721"/>
    </row>
    <row r="65" spans="1:1" x14ac:dyDescent="0.25">
      <c r="A65" s="719"/>
    </row>
  </sheetData>
  <sheetProtection sheet="1" objects="1" scenarios="1"/>
  <mergeCells count="22">
    <mergeCell ref="B1:K1"/>
    <mergeCell ref="J22:M22"/>
    <mergeCell ref="J23:M23"/>
    <mergeCell ref="J24:M24"/>
    <mergeCell ref="J16:M16"/>
    <mergeCell ref="J17:M17"/>
    <mergeCell ref="J18:M18"/>
    <mergeCell ref="J19:M19"/>
    <mergeCell ref="J20:M20"/>
    <mergeCell ref="J21:M21"/>
    <mergeCell ref="C3:F3"/>
    <mergeCell ref="C6:F6"/>
    <mergeCell ref="C7:F7"/>
    <mergeCell ref="C8:F8"/>
    <mergeCell ref="C9:F9"/>
    <mergeCell ref="C12:F12"/>
    <mergeCell ref="J14:M14"/>
    <mergeCell ref="J15:K15"/>
    <mergeCell ref="C5:F5"/>
    <mergeCell ref="C4:F4"/>
    <mergeCell ref="C10:F10"/>
    <mergeCell ref="C11:F11"/>
  </mergeCells>
  <pageMargins left="0.7" right="0.7" top="0.75" bottom="0.75" header="0.3" footer="0.3"/>
  <pageSetup paperSize="9" scale="7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A38FE-9B81-4801-93D5-2268D3DF6AA2}">
  <dimension ref="A2:N125"/>
  <sheetViews>
    <sheetView workbookViewId="0">
      <selection activeCell="C3" sqref="C3:F11"/>
    </sheetView>
  </sheetViews>
  <sheetFormatPr defaultRowHeight="15" x14ac:dyDescent="0.25"/>
  <cols>
    <col min="1" max="1" width="17.140625" customWidth="1"/>
    <col min="2" max="2" width="22.28515625" customWidth="1"/>
    <col min="3" max="3" width="32.7109375" customWidth="1"/>
    <col min="4" max="5" width="14.7109375" style="154" customWidth="1"/>
    <col min="6" max="6" width="14.7109375" customWidth="1"/>
    <col min="7" max="7" width="20.7109375" style="19" customWidth="1"/>
    <col min="8" max="8" width="13" customWidth="1"/>
    <col min="9" max="9" width="18.7109375" customWidth="1"/>
    <col min="10" max="10" width="8.7109375" customWidth="1"/>
    <col min="11" max="11" width="14.7109375" customWidth="1"/>
  </cols>
  <sheetData>
    <row r="2" spans="1:14" ht="19.5" thickBot="1" x14ac:dyDescent="0.35">
      <c r="B2" s="641">
        <f>IF(' NB(72)'!D1=0,'NB (77)'!D1,' NB(72)'!D1)</f>
        <v>0</v>
      </c>
    </row>
    <row r="3" spans="1:14" ht="15.75" x14ac:dyDescent="0.25">
      <c r="B3" s="299" t="s">
        <v>115</v>
      </c>
      <c r="C3" s="867"/>
      <c r="D3" s="868"/>
      <c r="E3" s="868"/>
      <c r="F3" s="869"/>
      <c r="G3" s="221"/>
      <c r="H3" s="17"/>
      <c r="I3" s="69"/>
      <c r="J3" s="69"/>
      <c r="K3" s="69"/>
      <c r="L3" s="69"/>
      <c r="M3" s="69"/>
    </row>
    <row r="4" spans="1:14" ht="15.75" x14ac:dyDescent="0.25">
      <c r="B4" s="300" t="s">
        <v>1</v>
      </c>
      <c r="C4" s="855"/>
      <c r="D4" s="856"/>
      <c r="E4" s="856"/>
      <c r="F4" s="857"/>
      <c r="G4" s="221"/>
      <c r="H4" s="17"/>
      <c r="I4" s="67"/>
      <c r="J4" s="67"/>
      <c r="K4" s="67"/>
      <c r="L4" s="67"/>
      <c r="M4" s="67"/>
    </row>
    <row r="5" spans="1:14" ht="15.75" x14ac:dyDescent="0.25">
      <c r="B5" s="301"/>
      <c r="C5" s="852"/>
      <c r="D5" s="853"/>
      <c r="E5" s="853"/>
      <c r="F5" s="854"/>
      <c r="G5" s="221"/>
      <c r="H5" s="17"/>
      <c r="I5" s="68"/>
      <c r="J5" s="68"/>
      <c r="K5" s="68"/>
      <c r="L5" s="68"/>
      <c r="M5" s="68"/>
    </row>
    <row r="6" spans="1:14" ht="15.75" x14ac:dyDescent="0.25">
      <c r="B6" s="302"/>
      <c r="C6" s="858"/>
      <c r="D6" s="859"/>
      <c r="E6" s="859"/>
      <c r="F6" s="860"/>
      <c r="G6" s="221"/>
      <c r="H6" s="17"/>
      <c r="I6" s="67"/>
      <c r="J6" s="67"/>
      <c r="K6" s="67"/>
      <c r="L6" s="67"/>
      <c r="M6" s="67"/>
    </row>
    <row r="7" spans="1:14" ht="15.75" x14ac:dyDescent="0.25">
      <c r="B7" s="303" t="s">
        <v>2</v>
      </c>
      <c r="C7" s="861"/>
      <c r="D7" s="862"/>
      <c r="E7" s="862"/>
      <c r="F7" s="863"/>
      <c r="G7" s="221"/>
      <c r="H7" s="17"/>
      <c r="I7" s="67"/>
      <c r="J7" s="67"/>
      <c r="K7" s="67"/>
      <c r="L7" s="67"/>
      <c r="M7" s="67"/>
    </row>
    <row r="8" spans="1:14" ht="15.75" x14ac:dyDescent="0.25">
      <c r="B8" s="303" t="s">
        <v>116</v>
      </c>
      <c r="C8" s="870"/>
      <c r="D8" s="862"/>
      <c r="E8" s="862"/>
      <c r="F8" s="863"/>
      <c r="G8" s="221"/>
      <c r="H8" s="17"/>
      <c r="I8" s="70"/>
      <c r="J8" s="70"/>
      <c r="K8" s="70"/>
      <c r="L8" s="70"/>
      <c r="M8" s="70"/>
    </row>
    <row r="9" spans="1:14" ht="15.75" x14ac:dyDescent="0.25">
      <c r="B9" s="300" t="s">
        <v>114</v>
      </c>
      <c r="C9" s="855"/>
      <c r="D9" s="856"/>
      <c r="E9" s="856"/>
      <c r="F9" s="857"/>
      <c r="G9" s="221"/>
      <c r="H9" s="17"/>
      <c r="I9" s="5"/>
      <c r="J9" s="19"/>
      <c r="K9" s="18"/>
      <c r="L9" s="17"/>
      <c r="M9" s="17"/>
    </row>
    <row r="10" spans="1:14" ht="15.75" x14ac:dyDescent="0.25">
      <c r="B10" s="303" t="s">
        <v>3</v>
      </c>
      <c r="C10" s="861"/>
      <c r="D10" s="862"/>
      <c r="E10" s="862"/>
      <c r="F10" s="863"/>
      <c r="G10" s="221"/>
      <c r="H10" s="17"/>
      <c r="I10" s="56"/>
      <c r="J10" s="17"/>
      <c r="K10" s="17"/>
      <c r="L10" s="17"/>
      <c r="M10" s="17"/>
    </row>
    <row r="11" spans="1:14" ht="16.5" thickBot="1" x14ac:dyDescent="0.3">
      <c r="B11" s="304" t="s">
        <v>4</v>
      </c>
      <c r="C11" s="871"/>
      <c r="D11" s="872"/>
      <c r="E11" s="872"/>
      <c r="F11" s="873"/>
      <c r="G11" s="221"/>
      <c r="H11" s="17"/>
      <c r="I11" s="56"/>
      <c r="J11" s="17"/>
      <c r="K11" s="17"/>
      <c r="L11" s="17"/>
      <c r="M11" s="17"/>
    </row>
    <row r="12" spans="1:14" ht="15.75" x14ac:dyDescent="0.25">
      <c r="B12" s="64"/>
      <c r="C12" s="64"/>
      <c r="D12" s="155"/>
      <c r="E12" s="155"/>
      <c r="F12" s="17"/>
      <c r="H12" s="17"/>
      <c r="I12" s="56"/>
      <c r="J12" s="17"/>
      <c r="K12" s="17"/>
      <c r="L12" s="17"/>
      <c r="M12" s="17"/>
    </row>
    <row r="13" spans="1:14" ht="16.5" thickBot="1" x14ac:dyDescent="0.3">
      <c r="A13" s="54"/>
      <c r="B13" s="66"/>
      <c r="C13" s="65"/>
      <c r="D13" s="156"/>
      <c r="E13" s="160"/>
      <c r="F13" s="39"/>
      <c r="G13" s="39"/>
      <c r="H13" s="39"/>
      <c r="I13" s="57"/>
      <c r="J13" s="33"/>
      <c r="K13" s="33"/>
      <c r="L13" s="33"/>
      <c r="M13" s="33"/>
    </row>
    <row r="14" spans="1:14" ht="15.75" thickBot="1" x14ac:dyDescent="0.3">
      <c r="A14" s="190" t="s">
        <v>247</v>
      </c>
      <c r="B14" s="191" t="s">
        <v>248</v>
      </c>
      <c r="C14" s="192" t="s">
        <v>249</v>
      </c>
      <c r="D14" s="193" t="s">
        <v>250</v>
      </c>
      <c r="E14" s="218" t="s">
        <v>252</v>
      </c>
      <c r="F14" s="219" t="s">
        <v>251</v>
      </c>
      <c r="G14" s="219" t="s">
        <v>258</v>
      </c>
      <c r="H14" s="194" t="s">
        <v>253</v>
      </c>
      <c r="I14" s="195" t="s">
        <v>254</v>
      </c>
      <c r="J14" s="194" t="s">
        <v>255</v>
      </c>
      <c r="K14" s="196" t="s">
        <v>256</v>
      </c>
      <c r="L14" s="1095" t="s">
        <v>257</v>
      </c>
      <c r="M14" s="1096"/>
      <c r="N14" s="1097"/>
    </row>
    <row r="15" spans="1:14" x14ac:dyDescent="0.25">
      <c r="A15" s="106"/>
      <c r="B15" s="107"/>
      <c r="C15" s="107"/>
      <c r="D15" s="157"/>
      <c r="E15" s="161"/>
      <c r="F15" s="108"/>
      <c r="G15" s="222"/>
      <c r="H15" s="109"/>
      <c r="I15" s="110"/>
      <c r="J15" s="109"/>
      <c r="K15" s="111"/>
      <c r="L15" s="1098"/>
      <c r="M15" s="1099"/>
      <c r="N15" s="1100"/>
    </row>
    <row r="16" spans="1:14" x14ac:dyDescent="0.25">
      <c r="A16" s="112"/>
      <c r="B16" s="113"/>
      <c r="C16" s="113"/>
      <c r="D16" s="158"/>
      <c r="E16" s="158"/>
      <c r="F16" s="114"/>
      <c r="G16" s="223"/>
      <c r="H16" s="114"/>
      <c r="I16" s="114"/>
      <c r="J16" s="114"/>
      <c r="K16" s="115"/>
      <c r="L16" s="1086"/>
      <c r="M16" s="1087"/>
      <c r="N16" s="1088"/>
    </row>
    <row r="17" spans="1:14" x14ac:dyDescent="0.25">
      <c r="A17" s="112"/>
      <c r="B17" s="116"/>
      <c r="C17" s="116"/>
      <c r="D17" s="158"/>
      <c r="E17" s="158"/>
      <c r="F17" s="114"/>
      <c r="G17" s="223"/>
      <c r="H17" s="114"/>
      <c r="I17" s="114"/>
      <c r="J17" s="114"/>
      <c r="K17" s="115"/>
      <c r="L17" s="1086"/>
      <c r="M17" s="1087"/>
      <c r="N17" s="1088"/>
    </row>
    <row r="18" spans="1:14" x14ac:dyDescent="0.25">
      <c r="A18" s="112"/>
      <c r="B18" s="116"/>
      <c r="C18" s="116"/>
      <c r="D18" s="158"/>
      <c r="E18" s="158"/>
      <c r="F18" s="114"/>
      <c r="G18" s="223"/>
      <c r="H18" s="114"/>
      <c r="I18" s="114"/>
      <c r="J18" s="114"/>
      <c r="K18" s="115"/>
      <c r="L18" s="1086"/>
      <c r="M18" s="1087"/>
      <c r="N18" s="1088"/>
    </row>
    <row r="19" spans="1:14" x14ac:dyDescent="0.25">
      <c r="A19" s="112"/>
      <c r="B19" s="116"/>
      <c r="C19" s="116"/>
      <c r="D19" s="158"/>
      <c r="E19" s="158"/>
      <c r="F19" s="114"/>
      <c r="G19" s="223"/>
      <c r="H19" s="114"/>
      <c r="I19" s="114"/>
      <c r="J19" s="114"/>
      <c r="K19" s="115"/>
      <c r="L19" s="1086"/>
      <c r="M19" s="1087"/>
      <c r="N19" s="1088"/>
    </row>
    <row r="20" spans="1:14" x14ac:dyDescent="0.25">
      <c r="A20" s="112"/>
      <c r="B20" s="116"/>
      <c r="C20" s="116"/>
      <c r="D20" s="158"/>
      <c r="E20" s="158"/>
      <c r="F20" s="114"/>
      <c r="G20" s="223"/>
      <c r="H20" s="114"/>
      <c r="I20" s="114"/>
      <c r="J20" s="114"/>
      <c r="K20" s="115"/>
      <c r="L20" s="1086"/>
      <c r="M20" s="1087"/>
      <c r="N20" s="1088"/>
    </row>
    <row r="21" spans="1:14" x14ac:dyDescent="0.25">
      <c r="A21" s="112"/>
      <c r="B21" s="116"/>
      <c r="C21" s="116"/>
      <c r="D21" s="158"/>
      <c r="E21" s="158"/>
      <c r="F21" s="114"/>
      <c r="G21" s="223"/>
      <c r="H21" s="114"/>
      <c r="I21" s="114"/>
      <c r="J21" s="114"/>
      <c r="K21" s="115"/>
      <c r="L21" s="1086"/>
      <c r="M21" s="1087"/>
      <c r="N21" s="1088"/>
    </row>
    <row r="22" spans="1:14" x14ac:dyDescent="0.25">
      <c r="A22" s="112"/>
      <c r="B22" s="116"/>
      <c r="C22" s="116"/>
      <c r="D22" s="158"/>
      <c r="E22" s="158"/>
      <c r="F22" s="114"/>
      <c r="G22" s="223"/>
      <c r="H22" s="114"/>
      <c r="I22" s="114"/>
      <c r="J22" s="114"/>
      <c r="K22" s="115"/>
      <c r="L22" s="1086"/>
      <c r="M22" s="1087"/>
      <c r="N22" s="1088"/>
    </row>
    <row r="23" spans="1:14" x14ac:dyDescent="0.25">
      <c r="A23" s="112"/>
      <c r="B23" s="116"/>
      <c r="C23" s="116"/>
      <c r="D23" s="158"/>
      <c r="E23" s="158"/>
      <c r="F23" s="114"/>
      <c r="G23" s="223"/>
      <c r="H23" s="114"/>
      <c r="I23" s="114"/>
      <c r="J23" s="114"/>
      <c r="K23" s="115"/>
      <c r="L23" s="1086"/>
      <c r="M23" s="1087"/>
      <c r="N23" s="1088"/>
    </row>
    <row r="24" spans="1:14" x14ac:dyDescent="0.25">
      <c r="A24" s="112"/>
      <c r="B24" s="116"/>
      <c r="C24" s="116"/>
      <c r="D24" s="158"/>
      <c r="E24" s="158"/>
      <c r="F24" s="114"/>
      <c r="G24" s="223"/>
      <c r="H24" s="114"/>
      <c r="I24" s="114"/>
      <c r="J24" s="114"/>
      <c r="K24" s="115"/>
      <c r="L24" s="1086"/>
      <c r="M24" s="1087"/>
      <c r="N24" s="1088"/>
    </row>
    <row r="25" spans="1:14" x14ac:dyDescent="0.25">
      <c r="A25" s="112"/>
      <c r="B25" s="116"/>
      <c r="C25" s="116"/>
      <c r="D25" s="158"/>
      <c r="E25" s="158"/>
      <c r="F25" s="114"/>
      <c r="G25" s="223"/>
      <c r="H25" s="114"/>
      <c r="I25" s="114"/>
      <c r="J25" s="114"/>
      <c r="K25" s="115"/>
      <c r="L25" s="1086"/>
      <c r="M25" s="1087"/>
      <c r="N25" s="1088"/>
    </row>
    <row r="26" spans="1:14" x14ac:dyDescent="0.25">
      <c r="A26" s="112"/>
      <c r="B26" s="116"/>
      <c r="C26" s="116"/>
      <c r="D26" s="158"/>
      <c r="E26" s="158"/>
      <c r="F26" s="114"/>
      <c r="G26" s="223"/>
      <c r="H26" s="114"/>
      <c r="I26" s="114"/>
      <c r="J26" s="114"/>
      <c r="K26" s="115"/>
      <c r="L26" s="1086"/>
      <c r="M26" s="1087"/>
      <c r="N26" s="1088"/>
    </row>
    <row r="27" spans="1:14" x14ac:dyDescent="0.25">
      <c r="A27" s="112"/>
      <c r="B27" s="116"/>
      <c r="C27" s="116"/>
      <c r="D27" s="158"/>
      <c r="E27" s="158"/>
      <c r="F27" s="114"/>
      <c r="G27" s="223"/>
      <c r="H27" s="114"/>
      <c r="I27" s="114"/>
      <c r="J27" s="114"/>
      <c r="K27" s="115"/>
      <c r="L27" s="1086"/>
      <c r="M27" s="1087"/>
      <c r="N27" s="1088"/>
    </row>
    <row r="28" spans="1:14" x14ac:dyDescent="0.25">
      <c r="A28" s="112"/>
      <c r="B28" s="116"/>
      <c r="C28" s="116"/>
      <c r="D28" s="158"/>
      <c r="E28" s="158"/>
      <c r="F28" s="114"/>
      <c r="G28" s="223"/>
      <c r="H28" s="114"/>
      <c r="I28" s="114"/>
      <c r="J28" s="114"/>
      <c r="K28" s="115"/>
      <c r="L28" s="1086"/>
      <c r="M28" s="1087"/>
      <c r="N28" s="1088"/>
    </row>
    <row r="29" spans="1:14" x14ac:dyDescent="0.25">
      <c r="A29" s="112"/>
      <c r="B29" s="116"/>
      <c r="C29" s="116"/>
      <c r="D29" s="158"/>
      <c r="E29" s="158"/>
      <c r="F29" s="114"/>
      <c r="G29" s="223"/>
      <c r="H29" s="114"/>
      <c r="I29" s="114"/>
      <c r="J29" s="114"/>
      <c r="K29" s="115"/>
      <c r="L29" s="1086"/>
      <c r="M29" s="1087"/>
      <c r="N29" s="1088"/>
    </row>
    <row r="30" spans="1:14" x14ac:dyDescent="0.25">
      <c r="A30" s="112"/>
      <c r="B30" s="116"/>
      <c r="C30" s="116"/>
      <c r="D30" s="158"/>
      <c r="E30" s="158"/>
      <c r="F30" s="114"/>
      <c r="G30" s="223"/>
      <c r="H30" s="114"/>
      <c r="I30" s="114"/>
      <c r="J30" s="114"/>
      <c r="K30" s="115"/>
      <c r="L30" s="1086"/>
      <c r="M30" s="1087"/>
      <c r="N30" s="1088"/>
    </row>
    <row r="31" spans="1:14" x14ac:dyDescent="0.25">
      <c r="A31" s="112"/>
      <c r="B31" s="116"/>
      <c r="C31" s="116"/>
      <c r="D31" s="158"/>
      <c r="E31" s="158"/>
      <c r="F31" s="114"/>
      <c r="G31" s="223"/>
      <c r="H31" s="114"/>
      <c r="I31" s="114"/>
      <c r="J31" s="114"/>
      <c r="K31" s="115"/>
      <c r="L31" s="1086"/>
      <c r="M31" s="1087"/>
      <c r="N31" s="1088"/>
    </row>
    <row r="32" spans="1:14" x14ac:dyDescent="0.25">
      <c r="A32" s="112"/>
      <c r="B32" s="116"/>
      <c r="C32" s="116"/>
      <c r="D32" s="158"/>
      <c r="E32" s="158"/>
      <c r="F32" s="114"/>
      <c r="G32" s="223"/>
      <c r="H32" s="114"/>
      <c r="I32" s="114"/>
      <c r="J32" s="114"/>
      <c r="K32" s="115"/>
      <c r="L32" s="1086"/>
      <c r="M32" s="1087"/>
      <c r="N32" s="1088"/>
    </row>
    <row r="33" spans="1:14" x14ac:dyDescent="0.25">
      <c r="A33" s="112"/>
      <c r="B33" s="116"/>
      <c r="C33" s="116"/>
      <c r="D33" s="158"/>
      <c r="E33" s="158"/>
      <c r="F33" s="114"/>
      <c r="G33" s="223"/>
      <c r="H33" s="114"/>
      <c r="I33" s="114"/>
      <c r="J33" s="114"/>
      <c r="K33" s="115"/>
      <c r="L33" s="1086"/>
      <c r="M33" s="1087"/>
      <c r="N33" s="1088"/>
    </row>
    <row r="34" spans="1:14" x14ac:dyDescent="0.25">
      <c r="A34" s="112"/>
      <c r="B34" s="116"/>
      <c r="C34" s="116"/>
      <c r="D34" s="158"/>
      <c r="E34" s="158"/>
      <c r="F34" s="114"/>
      <c r="G34" s="223"/>
      <c r="H34" s="114"/>
      <c r="I34" s="114"/>
      <c r="J34" s="114"/>
      <c r="K34" s="115"/>
      <c r="L34" s="1086"/>
      <c r="M34" s="1087"/>
      <c r="N34" s="1088"/>
    </row>
    <row r="35" spans="1:14" x14ac:dyDescent="0.25">
      <c r="A35" s="112"/>
      <c r="B35" s="116"/>
      <c r="C35" s="116"/>
      <c r="D35" s="158"/>
      <c r="E35" s="158"/>
      <c r="F35" s="114"/>
      <c r="G35" s="223"/>
      <c r="H35" s="114"/>
      <c r="I35" s="114"/>
      <c r="J35" s="114"/>
      <c r="K35" s="115"/>
      <c r="L35" s="1086"/>
      <c r="M35" s="1087"/>
      <c r="N35" s="1088"/>
    </row>
    <row r="36" spans="1:14" x14ac:dyDescent="0.25">
      <c r="A36" s="112"/>
      <c r="B36" s="116"/>
      <c r="C36" s="116"/>
      <c r="D36" s="158"/>
      <c r="E36" s="158"/>
      <c r="F36" s="114"/>
      <c r="G36" s="223"/>
      <c r="H36" s="114"/>
      <c r="I36" s="114"/>
      <c r="J36" s="114"/>
      <c r="K36" s="115"/>
      <c r="L36" s="1086"/>
      <c r="M36" s="1087"/>
      <c r="N36" s="1088"/>
    </row>
    <row r="37" spans="1:14" x14ac:dyDescent="0.25">
      <c r="A37" s="112"/>
      <c r="B37" s="116"/>
      <c r="C37" s="116"/>
      <c r="D37" s="158"/>
      <c r="E37" s="158"/>
      <c r="F37" s="114"/>
      <c r="G37" s="223"/>
      <c r="H37" s="114"/>
      <c r="I37" s="114"/>
      <c r="J37" s="114"/>
      <c r="K37" s="115"/>
      <c r="L37" s="1086"/>
      <c r="M37" s="1087"/>
      <c r="N37" s="1088"/>
    </row>
    <row r="38" spans="1:14" x14ac:dyDescent="0.25">
      <c r="A38" s="112"/>
      <c r="B38" s="116"/>
      <c r="C38" s="116"/>
      <c r="D38" s="158"/>
      <c r="E38" s="158"/>
      <c r="F38" s="114"/>
      <c r="G38" s="223"/>
      <c r="H38" s="114"/>
      <c r="I38" s="114"/>
      <c r="J38" s="114"/>
      <c r="K38" s="115"/>
      <c r="L38" s="1086"/>
      <c r="M38" s="1087"/>
      <c r="N38" s="1088"/>
    </row>
    <row r="39" spans="1:14" x14ac:dyDescent="0.25">
      <c r="A39" s="112"/>
      <c r="B39" s="116"/>
      <c r="C39" s="116"/>
      <c r="D39" s="158"/>
      <c r="E39" s="158"/>
      <c r="F39" s="114"/>
      <c r="G39" s="223"/>
      <c r="H39" s="114"/>
      <c r="I39" s="114"/>
      <c r="J39" s="114"/>
      <c r="K39" s="115"/>
      <c r="L39" s="1086"/>
      <c r="M39" s="1087"/>
      <c r="N39" s="1088"/>
    </row>
    <row r="40" spans="1:14" x14ac:dyDescent="0.25">
      <c r="A40" s="112"/>
      <c r="B40" s="116"/>
      <c r="C40" s="116"/>
      <c r="D40" s="158"/>
      <c r="E40" s="158"/>
      <c r="F40" s="114"/>
      <c r="G40" s="223"/>
      <c r="H40" s="114"/>
      <c r="I40" s="114"/>
      <c r="J40" s="114"/>
      <c r="K40" s="115"/>
      <c r="L40" s="1086"/>
      <c r="M40" s="1087"/>
      <c r="N40" s="1088"/>
    </row>
    <row r="41" spans="1:14" x14ac:dyDescent="0.25">
      <c r="A41" s="112"/>
      <c r="B41" s="116"/>
      <c r="C41" s="116"/>
      <c r="D41" s="158"/>
      <c r="E41" s="158"/>
      <c r="F41" s="114"/>
      <c r="G41" s="223"/>
      <c r="H41" s="114"/>
      <c r="I41" s="114"/>
      <c r="J41" s="114"/>
      <c r="K41" s="115"/>
      <c r="L41" s="1086"/>
      <c r="M41" s="1087"/>
      <c r="N41" s="1088"/>
    </row>
    <row r="42" spans="1:14" x14ac:dyDescent="0.25">
      <c r="A42" s="112"/>
      <c r="B42" s="116"/>
      <c r="C42" s="116"/>
      <c r="D42" s="158"/>
      <c r="E42" s="158"/>
      <c r="F42" s="114"/>
      <c r="G42" s="223"/>
      <c r="H42" s="114"/>
      <c r="I42" s="114"/>
      <c r="J42" s="114"/>
      <c r="K42" s="115"/>
      <c r="L42" s="1086"/>
      <c r="M42" s="1087"/>
      <c r="N42" s="1088"/>
    </row>
    <row r="43" spans="1:14" x14ac:dyDescent="0.25">
      <c r="A43" s="112"/>
      <c r="B43" s="116"/>
      <c r="C43" s="116"/>
      <c r="D43" s="158"/>
      <c r="E43" s="158"/>
      <c r="F43" s="114"/>
      <c r="G43" s="223"/>
      <c r="H43" s="114"/>
      <c r="I43" s="114"/>
      <c r="J43" s="114"/>
      <c r="K43" s="115"/>
      <c r="L43" s="1086"/>
      <c r="M43" s="1087"/>
      <c r="N43" s="1088"/>
    </row>
    <row r="44" spans="1:14" x14ac:dyDescent="0.25">
      <c r="A44" s="112"/>
      <c r="B44" s="116"/>
      <c r="C44" s="116"/>
      <c r="D44" s="158"/>
      <c r="E44" s="158"/>
      <c r="F44" s="114"/>
      <c r="G44" s="223"/>
      <c r="H44" s="114"/>
      <c r="I44" s="114"/>
      <c r="J44" s="114"/>
      <c r="K44" s="115"/>
      <c r="L44" s="1086"/>
      <c r="M44" s="1087"/>
      <c r="N44" s="1088"/>
    </row>
    <row r="45" spans="1:14" x14ac:dyDescent="0.25">
      <c r="A45" s="112"/>
      <c r="B45" s="116"/>
      <c r="C45" s="116"/>
      <c r="D45" s="158"/>
      <c r="E45" s="158"/>
      <c r="F45" s="114"/>
      <c r="G45" s="223"/>
      <c r="H45" s="114"/>
      <c r="I45" s="114"/>
      <c r="J45" s="114"/>
      <c r="K45" s="115"/>
      <c r="L45" s="1086"/>
      <c r="M45" s="1087"/>
      <c r="N45" s="1088"/>
    </row>
    <row r="46" spans="1:14" x14ac:dyDescent="0.25">
      <c r="A46" s="112"/>
      <c r="B46" s="116"/>
      <c r="C46" s="116"/>
      <c r="D46" s="158"/>
      <c r="E46" s="158"/>
      <c r="F46" s="114"/>
      <c r="G46" s="223"/>
      <c r="H46" s="114"/>
      <c r="I46" s="114"/>
      <c r="J46" s="114"/>
      <c r="K46" s="115"/>
      <c r="L46" s="1086"/>
      <c r="M46" s="1087"/>
      <c r="N46" s="1088"/>
    </row>
    <row r="47" spans="1:14" x14ac:dyDescent="0.25">
      <c r="A47" s="112"/>
      <c r="B47" s="116"/>
      <c r="C47" s="116"/>
      <c r="D47" s="158"/>
      <c r="E47" s="158"/>
      <c r="F47" s="114"/>
      <c r="G47" s="223"/>
      <c r="H47" s="114"/>
      <c r="I47" s="114"/>
      <c r="J47" s="114"/>
      <c r="K47" s="115"/>
      <c r="L47" s="1089"/>
      <c r="M47" s="1090"/>
      <c r="N47" s="1091"/>
    </row>
    <row r="48" spans="1:14" x14ac:dyDescent="0.25">
      <c r="A48" s="112"/>
      <c r="B48" s="116"/>
      <c r="C48" s="116"/>
      <c r="D48" s="158"/>
      <c r="E48" s="158"/>
      <c r="F48" s="114"/>
      <c r="G48" s="223"/>
      <c r="H48" s="114"/>
      <c r="I48" s="114"/>
      <c r="J48" s="114"/>
      <c r="K48" s="115"/>
      <c r="L48" s="1086"/>
      <c r="M48" s="1087"/>
      <c r="N48" s="1088"/>
    </row>
    <row r="49" spans="1:14" x14ac:dyDescent="0.25">
      <c r="A49" s="112"/>
      <c r="B49" s="116"/>
      <c r="C49" s="116"/>
      <c r="D49" s="158"/>
      <c r="E49" s="158"/>
      <c r="F49" s="114"/>
      <c r="G49" s="223"/>
      <c r="H49" s="114"/>
      <c r="I49" s="114"/>
      <c r="J49" s="114"/>
      <c r="K49" s="115"/>
      <c r="L49" s="1086"/>
      <c r="M49" s="1087"/>
      <c r="N49" s="1088"/>
    </row>
    <row r="50" spans="1:14" x14ac:dyDescent="0.25">
      <c r="A50" s="112"/>
      <c r="B50" s="116"/>
      <c r="C50" s="116"/>
      <c r="D50" s="158"/>
      <c r="E50" s="158"/>
      <c r="F50" s="114"/>
      <c r="G50" s="223"/>
      <c r="H50" s="114"/>
      <c r="I50" s="114"/>
      <c r="J50" s="114"/>
      <c r="K50" s="115"/>
      <c r="L50" s="1086"/>
      <c r="M50" s="1087"/>
      <c r="N50" s="1088"/>
    </row>
    <row r="51" spans="1:14" x14ac:dyDescent="0.25">
      <c r="A51" s="112"/>
      <c r="B51" s="116"/>
      <c r="C51" s="116"/>
      <c r="D51" s="158"/>
      <c r="E51" s="158"/>
      <c r="F51" s="114"/>
      <c r="G51" s="223"/>
      <c r="H51" s="114"/>
      <c r="I51" s="114"/>
      <c r="J51" s="114"/>
      <c r="K51" s="115"/>
      <c r="L51" s="1086"/>
      <c r="M51" s="1087"/>
      <c r="N51" s="1088"/>
    </row>
    <row r="52" spans="1:14" x14ac:dyDescent="0.25">
      <c r="A52" s="112"/>
      <c r="B52" s="116"/>
      <c r="C52" s="116"/>
      <c r="D52" s="158"/>
      <c r="E52" s="158"/>
      <c r="F52" s="114"/>
      <c r="G52" s="223"/>
      <c r="H52" s="114"/>
      <c r="I52" s="114"/>
      <c r="J52" s="114"/>
      <c r="K52" s="115"/>
      <c r="L52" s="1086"/>
      <c r="M52" s="1087"/>
      <c r="N52" s="1088"/>
    </row>
    <row r="53" spans="1:14" x14ac:dyDescent="0.25">
      <c r="A53" s="112"/>
      <c r="B53" s="116"/>
      <c r="C53" s="116"/>
      <c r="D53" s="158"/>
      <c r="E53" s="158"/>
      <c r="F53" s="114"/>
      <c r="G53" s="223"/>
      <c r="H53" s="114"/>
      <c r="I53" s="114"/>
      <c r="J53" s="114"/>
      <c r="K53" s="115"/>
      <c r="L53" s="1086"/>
      <c r="M53" s="1087"/>
      <c r="N53" s="1088"/>
    </row>
    <row r="54" spans="1:14" x14ac:dyDescent="0.25">
      <c r="A54" s="112"/>
      <c r="B54" s="116"/>
      <c r="C54" s="116"/>
      <c r="D54" s="158"/>
      <c r="E54" s="158"/>
      <c r="F54" s="114"/>
      <c r="G54" s="223"/>
      <c r="H54" s="114"/>
      <c r="I54" s="114"/>
      <c r="J54" s="114"/>
      <c r="K54" s="115"/>
      <c r="L54" s="1086"/>
      <c r="M54" s="1087"/>
      <c r="N54" s="1088"/>
    </row>
    <row r="55" spans="1:14" x14ac:dyDescent="0.25">
      <c r="A55" s="112"/>
      <c r="B55" s="116"/>
      <c r="C55" s="116"/>
      <c r="D55" s="158"/>
      <c r="E55" s="158"/>
      <c r="F55" s="114"/>
      <c r="G55" s="223"/>
      <c r="H55" s="114"/>
      <c r="I55" s="114"/>
      <c r="J55" s="114"/>
      <c r="K55" s="115"/>
      <c r="L55" s="1086"/>
      <c r="M55" s="1087"/>
      <c r="N55" s="1088"/>
    </row>
    <row r="56" spans="1:14" x14ac:dyDescent="0.25">
      <c r="A56" s="112"/>
      <c r="B56" s="116"/>
      <c r="C56" s="116"/>
      <c r="D56" s="158"/>
      <c r="E56" s="158"/>
      <c r="F56" s="114"/>
      <c r="G56" s="223"/>
      <c r="H56" s="114"/>
      <c r="I56" s="114"/>
      <c r="J56" s="114"/>
      <c r="K56" s="115"/>
      <c r="L56" s="1086"/>
      <c r="M56" s="1087"/>
      <c r="N56" s="1088"/>
    </row>
    <row r="57" spans="1:14" x14ac:dyDescent="0.25">
      <c r="A57" s="112"/>
      <c r="B57" s="116"/>
      <c r="C57" s="116"/>
      <c r="D57" s="158"/>
      <c r="E57" s="158"/>
      <c r="F57" s="114"/>
      <c r="G57" s="223"/>
      <c r="H57" s="114"/>
      <c r="I57" s="114"/>
      <c r="J57" s="114"/>
      <c r="K57" s="115"/>
      <c r="L57" s="1086"/>
      <c r="M57" s="1087"/>
      <c r="N57" s="1088"/>
    </row>
    <row r="58" spans="1:14" x14ac:dyDescent="0.25">
      <c r="A58" s="112"/>
      <c r="B58" s="116"/>
      <c r="C58" s="116"/>
      <c r="D58" s="158"/>
      <c r="E58" s="158"/>
      <c r="F58" s="114"/>
      <c r="G58" s="223"/>
      <c r="H58" s="114"/>
      <c r="I58" s="114"/>
      <c r="J58" s="114"/>
      <c r="K58" s="115"/>
      <c r="L58" s="1086"/>
      <c r="M58" s="1087"/>
      <c r="N58" s="1088"/>
    </row>
    <row r="59" spans="1:14" x14ac:dyDescent="0.25">
      <c r="A59" s="112"/>
      <c r="B59" s="116"/>
      <c r="C59" s="116"/>
      <c r="D59" s="158"/>
      <c r="E59" s="158"/>
      <c r="F59" s="114"/>
      <c r="G59" s="223"/>
      <c r="H59" s="114"/>
      <c r="I59" s="114"/>
      <c r="J59" s="114"/>
      <c r="K59" s="115"/>
      <c r="L59" s="1086"/>
      <c r="M59" s="1087"/>
      <c r="N59" s="1088"/>
    </row>
    <row r="60" spans="1:14" x14ac:dyDescent="0.25">
      <c r="A60" s="112"/>
      <c r="B60" s="116"/>
      <c r="C60" s="116"/>
      <c r="D60" s="158"/>
      <c r="E60" s="158"/>
      <c r="F60" s="114"/>
      <c r="G60" s="223"/>
      <c r="H60" s="114"/>
      <c r="I60" s="114"/>
      <c r="J60" s="114"/>
      <c r="K60" s="115"/>
      <c r="L60" s="1086"/>
      <c r="M60" s="1087"/>
      <c r="N60" s="1088"/>
    </row>
    <row r="61" spans="1:14" x14ac:dyDescent="0.25">
      <c r="A61" s="112"/>
      <c r="B61" s="116"/>
      <c r="C61" s="116"/>
      <c r="D61" s="158"/>
      <c r="E61" s="158"/>
      <c r="F61" s="114"/>
      <c r="G61" s="223"/>
      <c r="H61" s="114"/>
      <c r="I61" s="114"/>
      <c r="J61" s="114"/>
      <c r="K61" s="115"/>
      <c r="L61" s="1086"/>
      <c r="M61" s="1087"/>
      <c r="N61" s="1088"/>
    </row>
    <row r="62" spans="1:14" x14ac:dyDescent="0.25">
      <c r="A62" s="112"/>
      <c r="B62" s="116"/>
      <c r="C62" s="116"/>
      <c r="D62" s="158"/>
      <c r="E62" s="158"/>
      <c r="F62" s="114"/>
      <c r="G62" s="223"/>
      <c r="H62" s="114"/>
      <c r="I62" s="114"/>
      <c r="J62" s="114"/>
      <c r="K62" s="115"/>
      <c r="L62" s="1086"/>
      <c r="M62" s="1087"/>
      <c r="N62" s="1088"/>
    </row>
    <row r="63" spans="1:14" x14ac:dyDescent="0.25">
      <c r="A63" s="112"/>
      <c r="B63" s="116"/>
      <c r="C63" s="116"/>
      <c r="D63" s="158"/>
      <c r="E63" s="158"/>
      <c r="F63" s="114"/>
      <c r="G63" s="223"/>
      <c r="H63" s="114"/>
      <c r="I63" s="114"/>
      <c r="J63" s="114"/>
      <c r="K63" s="115"/>
      <c r="L63" s="1086"/>
      <c r="M63" s="1087"/>
      <c r="N63" s="1088"/>
    </row>
    <row r="64" spans="1:14" x14ac:dyDescent="0.25">
      <c r="A64" s="112"/>
      <c r="B64" s="116"/>
      <c r="C64" s="116"/>
      <c r="D64" s="158"/>
      <c r="E64" s="158"/>
      <c r="F64" s="114"/>
      <c r="G64" s="223"/>
      <c r="H64" s="114"/>
      <c r="I64" s="114"/>
      <c r="J64" s="114"/>
      <c r="K64" s="115"/>
      <c r="L64" s="1086"/>
      <c r="M64" s="1087"/>
      <c r="N64" s="1088"/>
    </row>
    <row r="65" spans="1:14" x14ac:dyDescent="0.25">
      <c r="A65" s="112"/>
      <c r="B65" s="116"/>
      <c r="C65" s="116"/>
      <c r="D65" s="158"/>
      <c r="E65" s="158"/>
      <c r="F65" s="114"/>
      <c r="G65" s="223"/>
      <c r="H65" s="114"/>
      <c r="I65" s="114"/>
      <c r="J65" s="114"/>
      <c r="K65" s="115"/>
      <c r="L65" s="1086"/>
      <c r="M65" s="1087"/>
      <c r="N65" s="1088"/>
    </row>
    <row r="66" spans="1:14" x14ac:dyDescent="0.25">
      <c r="A66" s="112"/>
      <c r="B66" s="116"/>
      <c r="C66" s="116"/>
      <c r="D66" s="158"/>
      <c r="E66" s="158"/>
      <c r="F66" s="114"/>
      <c r="G66" s="223"/>
      <c r="H66" s="114"/>
      <c r="I66" s="114"/>
      <c r="J66" s="114"/>
      <c r="K66" s="115"/>
      <c r="L66" s="1086"/>
      <c r="M66" s="1087"/>
      <c r="N66" s="1088"/>
    </row>
    <row r="67" spans="1:14" x14ac:dyDescent="0.25">
      <c r="A67" s="112"/>
      <c r="B67" s="116"/>
      <c r="C67" s="116"/>
      <c r="D67" s="158"/>
      <c r="E67" s="158"/>
      <c r="F67" s="114"/>
      <c r="G67" s="223"/>
      <c r="H67" s="114"/>
      <c r="I67" s="114"/>
      <c r="J67" s="114"/>
      <c r="K67" s="115"/>
      <c r="L67" s="1086"/>
      <c r="M67" s="1087"/>
      <c r="N67" s="1088"/>
    </row>
    <row r="68" spans="1:14" x14ac:dyDescent="0.25">
      <c r="A68" s="112"/>
      <c r="B68" s="116"/>
      <c r="C68" s="116"/>
      <c r="D68" s="158"/>
      <c r="E68" s="158"/>
      <c r="F68" s="114"/>
      <c r="G68" s="223"/>
      <c r="H68" s="114"/>
      <c r="I68" s="114"/>
      <c r="J68" s="114"/>
      <c r="K68" s="115"/>
      <c r="L68" s="1086"/>
      <c r="M68" s="1087"/>
      <c r="N68" s="1088"/>
    </row>
    <row r="69" spans="1:14" x14ac:dyDescent="0.25">
      <c r="A69" s="112"/>
      <c r="B69" s="116"/>
      <c r="C69" s="116"/>
      <c r="D69" s="158"/>
      <c r="E69" s="158"/>
      <c r="F69" s="114"/>
      <c r="G69" s="223"/>
      <c r="H69" s="114"/>
      <c r="I69" s="114"/>
      <c r="J69" s="114"/>
      <c r="K69" s="115"/>
      <c r="L69" s="1086"/>
      <c r="M69" s="1087"/>
      <c r="N69" s="1088"/>
    </row>
    <row r="70" spans="1:14" x14ac:dyDescent="0.25">
      <c r="A70" s="112"/>
      <c r="B70" s="116"/>
      <c r="C70" s="116"/>
      <c r="D70" s="158"/>
      <c r="E70" s="158"/>
      <c r="F70" s="114"/>
      <c r="G70" s="223"/>
      <c r="H70" s="114"/>
      <c r="I70" s="114"/>
      <c r="J70" s="114"/>
      <c r="K70" s="115"/>
      <c r="L70" s="1089"/>
      <c r="M70" s="1090"/>
      <c r="N70" s="1091"/>
    </row>
    <row r="71" spans="1:14" x14ac:dyDescent="0.25">
      <c r="A71" s="112"/>
      <c r="B71" s="116"/>
      <c r="C71" s="116"/>
      <c r="D71" s="158"/>
      <c r="E71" s="158"/>
      <c r="F71" s="114"/>
      <c r="G71" s="223"/>
      <c r="H71" s="114"/>
      <c r="I71" s="114"/>
      <c r="J71" s="114"/>
      <c r="K71" s="115"/>
      <c r="L71" s="1086"/>
      <c r="M71" s="1087"/>
      <c r="N71" s="1088"/>
    </row>
    <row r="72" spans="1:14" x14ac:dyDescent="0.25">
      <c r="A72" s="112"/>
      <c r="B72" s="116"/>
      <c r="C72" s="116"/>
      <c r="D72" s="158"/>
      <c r="E72" s="158"/>
      <c r="F72" s="114"/>
      <c r="G72" s="223"/>
      <c r="H72" s="114"/>
      <c r="I72" s="114"/>
      <c r="J72" s="114"/>
      <c r="K72" s="115"/>
      <c r="L72" s="1086"/>
      <c r="M72" s="1087"/>
      <c r="N72" s="1088"/>
    </row>
    <row r="73" spans="1:14" x14ac:dyDescent="0.25">
      <c r="A73" s="112"/>
      <c r="B73" s="116"/>
      <c r="C73" s="116"/>
      <c r="D73" s="158"/>
      <c r="E73" s="158"/>
      <c r="F73" s="114"/>
      <c r="G73" s="223"/>
      <c r="H73" s="114"/>
      <c r="I73" s="114"/>
      <c r="J73" s="114"/>
      <c r="K73" s="115"/>
      <c r="L73" s="1086"/>
      <c r="M73" s="1087"/>
      <c r="N73" s="1088"/>
    </row>
    <row r="74" spans="1:14" x14ac:dyDescent="0.25">
      <c r="A74" s="112"/>
      <c r="B74" s="116"/>
      <c r="C74" s="116"/>
      <c r="D74" s="158"/>
      <c r="E74" s="158"/>
      <c r="F74" s="114"/>
      <c r="G74" s="223"/>
      <c r="H74" s="114"/>
      <c r="I74" s="114"/>
      <c r="J74" s="114"/>
      <c r="K74" s="115"/>
      <c r="L74" s="1086"/>
      <c r="M74" s="1087"/>
      <c r="N74" s="1088"/>
    </row>
    <row r="75" spans="1:14" x14ac:dyDescent="0.25">
      <c r="A75" s="112"/>
      <c r="B75" s="116"/>
      <c r="C75" s="116"/>
      <c r="D75" s="158"/>
      <c r="E75" s="158"/>
      <c r="F75" s="114"/>
      <c r="G75" s="223"/>
      <c r="H75" s="114"/>
      <c r="I75" s="114"/>
      <c r="J75" s="114"/>
      <c r="K75" s="115"/>
      <c r="L75" s="1086"/>
      <c r="M75" s="1087"/>
      <c r="N75" s="1088"/>
    </row>
    <row r="76" spans="1:14" x14ac:dyDescent="0.25">
      <c r="A76" s="112"/>
      <c r="B76" s="116"/>
      <c r="C76" s="116"/>
      <c r="D76" s="158"/>
      <c r="E76" s="158"/>
      <c r="F76" s="114"/>
      <c r="G76" s="223"/>
      <c r="H76" s="114"/>
      <c r="I76" s="114"/>
      <c r="J76" s="114"/>
      <c r="K76" s="115"/>
      <c r="L76" s="1086"/>
      <c r="M76" s="1087"/>
      <c r="N76" s="1088"/>
    </row>
    <row r="77" spans="1:14" x14ac:dyDescent="0.25">
      <c r="A77" s="112"/>
      <c r="B77" s="116"/>
      <c r="C77" s="116"/>
      <c r="D77" s="158"/>
      <c r="E77" s="158"/>
      <c r="F77" s="114"/>
      <c r="G77" s="223"/>
      <c r="H77" s="114"/>
      <c r="I77" s="114"/>
      <c r="J77" s="114"/>
      <c r="K77" s="115"/>
      <c r="L77" s="1086"/>
      <c r="M77" s="1087"/>
      <c r="N77" s="1088"/>
    </row>
    <row r="78" spans="1:14" x14ac:dyDescent="0.25">
      <c r="A78" s="112"/>
      <c r="B78" s="116"/>
      <c r="C78" s="116"/>
      <c r="D78" s="158"/>
      <c r="E78" s="158"/>
      <c r="F78" s="114"/>
      <c r="G78" s="223"/>
      <c r="H78" s="114"/>
      <c r="I78" s="114"/>
      <c r="J78" s="114"/>
      <c r="K78" s="115"/>
      <c r="L78" s="1086"/>
      <c r="M78" s="1087"/>
      <c r="N78" s="1088"/>
    </row>
    <row r="79" spans="1:14" x14ac:dyDescent="0.25">
      <c r="A79" s="112"/>
      <c r="B79" s="116"/>
      <c r="C79" s="116"/>
      <c r="D79" s="158"/>
      <c r="E79" s="158"/>
      <c r="F79" s="114"/>
      <c r="G79" s="223"/>
      <c r="H79" s="114"/>
      <c r="I79" s="114"/>
      <c r="J79" s="114"/>
      <c r="K79" s="115"/>
      <c r="L79" s="1086"/>
      <c r="M79" s="1087"/>
      <c r="N79" s="1088"/>
    </row>
    <row r="80" spans="1:14" x14ac:dyDescent="0.25">
      <c r="A80" s="112"/>
      <c r="B80" s="116"/>
      <c r="C80" s="116"/>
      <c r="D80" s="158"/>
      <c r="E80" s="158"/>
      <c r="F80" s="114"/>
      <c r="G80" s="223"/>
      <c r="H80" s="114"/>
      <c r="I80" s="114"/>
      <c r="J80" s="114"/>
      <c r="K80" s="115"/>
      <c r="L80" s="1086"/>
      <c r="M80" s="1087"/>
      <c r="N80" s="1088"/>
    </row>
    <row r="81" spans="1:14" x14ac:dyDescent="0.25">
      <c r="A81" s="112"/>
      <c r="B81" s="116"/>
      <c r="C81" s="116"/>
      <c r="D81" s="158"/>
      <c r="E81" s="158"/>
      <c r="F81" s="114"/>
      <c r="G81" s="223"/>
      <c r="H81" s="114"/>
      <c r="I81" s="114"/>
      <c r="J81" s="114"/>
      <c r="K81" s="115"/>
      <c r="L81" s="1086"/>
      <c r="M81" s="1087"/>
      <c r="N81" s="1088"/>
    </row>
    <row r="82" spans="1:14" x14ac:dyDescent="0.25">
      <c r="A82" s="112"/>
      <c r="B82" s="116"/>
      <c r="C82" s="116"/>
      <c r="D82" s="158"/>
      <c r="E82" s="158"/>
      <c r="F82" s="114"/>
      <c r="G82" s="223"/>
      <c r="H82" s="114"/>
      <c r="I82" s="114"/>
      <c r="J82" s="114"/>
      <c r="K82" s="115"/>
      <c r="L82" s="1086"/>
      <c r="M82" s="1087"/>
      <c r="N82" s="1088"/>
    </row>
    <row r="83" spans="1:14" x14ac:dyDescent="0.25">
      <c r="A83" s="112"/>
      <c r="B83" s="116"/>
      <c r="C83" s="116"/>
      <c r="D83" s="158"/>
      <c r="E83" s="158"/>
      <c r="F83" s="114"/>
      <c r="G83" s="223"/>
      <c r="H83" s="114"/>
      <c r="I83" s="114"/>
      <c r="J83" s="114"/>
      <c r="K83" s="115"/>
      <c r="L83" s="1086"/>
      <c r="M83" s="1087"/>
      <c r="N83" s="1088"/>
    </row>
    <row r="84" spans="1:14" x14ac:dyDescent="0.25">
      <c r="A84" s="112"/>
      <c r="B84" s="116"/>
      <c r="C84" s="116"/>
      <c r="D84" s="158"/>
      <c r="E84" s="158"/>
      <c r="F84" s="114"/>
      <c r="G84" s="223"/>
      <c r="H84" s="114"/>
      <c r="I84" s="114"/>
      <c r="J84" s="114"/>
      <c r="K84" s="115"/>
      <c r="L84" s="1086"/>
      <c r="M84" s="1087"/>
      <c r="N84" s="1088"/>
    </row>
    <row r="85" spans="1:14" x14ac:dyDescent="0.25">
      <c r="A85" s="112"/>
      <c r="B85" s="116"/>
      <c r="C85" s="116"/>
      <c r="D85" s="158"/>
      <c r="E85" s="158"/>
      <c r="F85" s="114"/>
      <c r="G85" s="223"/>
      <c r="H85" s="114"/>
      <c r="I85" s="114"/>
      <c r="J85" s="114"/>
      <c r="K85" s="115"/>
      <c r="L85" s="1086"/>
      <c r="M85" s="1087"/>
      <c r="N85" s="1088"/>
    </row>
    <row r="86" spans="1:14" x14ac:dyDescent="0.25">
      <c r="A86" s="112"/>
      <c r="B86" s="116"/>
      <c r="C86" s="116"/>
      <c r="D86" s="158"/>
      <c r="E86" s="158"/>
      <c r="F86" s="114"/>
      <c r="G86" s="223"/>
      <c r="H86" s="114"/>
      <c r="I86" s="114"/>
      <c r="J86" s="114"/>
      <c r="K86" s="115"/>
      <c r="L86" s="1086"/>
      <c r="M86" s="1087"/>
      <c r="N86" s="1088"/>
    </row>
    <row r="87" spans="1:14" x14ac:dyDescent="0.25">
      <c r="A87" s="112"/>
      <c r="B87" s="116"/>
      <c r="C87" s="116"/>
      <c r="D87" s="158"/>
      <c r="E87" s="158"/>
      <c r="F87" s="117"/>
      <c r="G87" s="224"/>
      <c r="H87" s="117"/>
      <c r="I87" s="114"/>
      <c r="J87" s="114"/>
      <c r="K87" s="115"/>
      <c r="L87" s="1086"/>
      <c r="M87" s="1087"/>
      <c r="N87" s="1088"/>
    </row>
    <row r="88" spans="1:14" x14ac:dyDescent="0.25">
      <c r="A88" s="112"/>
      <c r="B88" s="116"/>
      <c r="C88" s="116"/>
      <c r="D88" s="158"/>
      <c r="E88" s="158"/>
      <c r="F88" s="114"/>
      <c r="G88" s="223"/>
      <c r="H88" s="114"/>
      <c r="I88" s="114"/>
      <c r="J88" s="114"/>
      <c r="K88" s="115"/>
      <c r="L88" s="1086"/>
      <c r="M88" s="1087"/>
      <c r="N88" s="1088"/>
    </row>
    <row r="89" spans="1:14" x14ac:dyDescent="0.25">
      <c r="A89" s="112"/>
      <c r="B89" s="116"/>
      <c r="C89" s="116"/>
      <c r="D89" s="158"/>
      <c r="E89" s="158"/>
      <c r="F89" s="114"/>
      <c r="G89" s="223"/>
      <c r="H89" s="114"/>
      <c r="I89" s="114"/>
      <c r="J89" s="114"/>
      <c r="K89" s="115"/>
      <c r="L89" s="1086"/>
      <c r="M89" s="1087"/>
      <c r="N89" s="1088"/>
    </row>
    <row r="90" spans="1:14" x14ac:dyDescent="0.25">
      <c r="A90" s="112"/>
      <c r="B90" s="116"/>
      <c r="C90" s="116"/>
      <c r="D90" s="158"/>
      <c r="E90" s="158"/>
      <c r="F90" s="114"/>
      <c r="G90" s="223"/>
      <c r="H90" s="114"/>
      <c r="I90" s="114"/>
      <c r="J90" s="114"/>
      <c r="K90" s="115"/>
      <c r="L90" s="1086"/>
      <c r="M90" s="1087"/>
      <c r="N90" s="1088"/>
    </row>
    <row r="91" spans="1:14" x14ac:dyDescent="0.25">
      <c r="A91" s="112"/>
      <c r="B91" s="116"/>
      <c r="C91" s="116"/>
      <c r="D91" s="158"/>
      <c r="E91" s="158"/>
      <c r="F91" s="114"/>
      <c r="G91" s="223"/>
      <c r="H91" s="114"/>
      <c r="I91" s="114"/>
      <c r="J91" s="114"/>
      <c r="K91" s="115"/>
      <c r="L91" s="1086"/>
      <c r="M91" s="1087"/>
      <c r="N91" s="1088"/>
    </row>
    <row r="92" spans="1:14" x14ac:dyDescent="0.25">
      <c r="A92" s="112"/>
      <c r="B92" s="116"/>
      <c r="C92" s="116"/>
      <c r="D92" s="158"/>
      <c r="E92" s="158"/>
      <c r="F92" s="114"/>
      <c r="G92" s="223"/>
      <c r="H92" s="114"/>
      <c r="I92" s="114"/>
      <c r="J92" s="114"/>
      <c r="K92" s="115"/>
      <c r="L92" s="1086"/>
      <c r="M92" s="1087"/>
      <c r="N92" s="1088"/>
    </row>
    <row r="93" spans="1:14" x14ac:dyDescent="0.25">
      <c r="A93" s="112"/>
      <c r="B93" s="116"/>
      <c r="C93" s="116"/>
      <c r="D93" s="158"/>
      <c r="E93" s="158"/>
      <c r="F93" s="114"/>
      <c r="G93" s="223"/>
      <c r="H93" s="114"/>
      <c r="I93" s="114"/>
      <c r="J93" s="114"/>
      <c r="K93" s="115"/>
      <c r="L93" s="1086"/>
      <c r="M93" s="1087"/>
      <c r="N93" s="1088"/>
    </row>
    <row r="94" spans="1:14" x14ac:dyDescent="0.25">
      <c r="A94" s="112"/>
      <c r="B94" s="116"/>
      <c r="C94" s="116"/>
      <c r="D94" s="158"/>
      <c r="E94" s="158"/>
      <c r="F94" s="114"/>
      <c r="G94" s="223"/>
      <c r="H94" s="114"/>
      <c r="I94" s="114"/>
      <c r="J94" s="114"/>
      <c r="K94" s="115"/>
      <c r="L94" s="1086"/>
      <c r="M94" s="1087"/>
      <c r="N94" s="1088"/>
    </row>
    <row r="95" spans="1:14" x14ac:dyDescent="0.25">
      <c r="A95" s="112"/>
      <c r="B95" s="116"/>
      <c r="C95" s="116"/>
      <c r="D95" s="158"/>
      <c r="E95" s="158"/>
      <c r="F95" s="114"/>
      <c r="G95" s="223"/>
      <c r="H95" s="114"/>
      <c r="I95" s="114"/>
      <c r="J95" s="114"/>
      <c r="K95" s="115"/>
      <c r="L95" s="1086"/>
      <c r="M95" s="1087"/>
      <c r="N95" s="1088"/>
    </row>
    <row r="96" spans="1:14" x14ac:dyDescent="0.25">
      <c r="A96" s="112"/>
      <c r="B96" s="116"/>
      <c r="C96" s="116"/>
      <c r="D96" s="158"/>
      <c r="E96" s="158"/>
      <c r="F96" s="114"/>
      <c r="G96" s="223"/>
      <c r="H96" s="114"/>
      <c r="I96" s="114"/>
      <c r="J96" s="114"/>
      <c r="K96" s="115"/>
      <c r="L96" s="1086"/>
      <c r="M96" s="1087"/>
      <c r="N96" s="1088"/>
    </row>
    <row r="97" spans="1:14" x14ac:dyDescent="0.25">
      <c r="A97" s="112"/>
      <c r="B97" s="116"/>
      <c r="C97" s="116"/>
      <c r="D97" s="158"/>
      <c r="E97" s="158"/>
      <c r="F97" s="114"/>
      <c r="G97" s="223"/>
      <c r="H97" s="114"/>
      <c r="I97" s="114"/>
      <c r="J97" s="114"/>
      <c r="K97" s="115"/>
      <c r="L97" s="1086"/>
      <c r="M97" s="1087"/>
      <c r="N97" s="1088"/>
    </row>
    <row r="98" spans="1:14" x14ac:dyDescent="0.25">
      <c r="A98" s="112"/>
      <c r="B98" s="116"/>
      <c r="C98" s="116"/>
      <c r="D98" s="158"/>
      <c r="E98" s="158"/>
      <c r="F98" s="114"/>
      <c r="G98" s="223"/>
      <c r="H98" s="114"/>
      <c r="I98" s="114"/>
      <c r="J98" s="114"/>
      <c r="K98" s="115"/>
      <c r="L98" s="1086"/>
      <c r="M98" s="1087"/>
      <c r="N98" s="1088"/>
    </row>
    <row r="99" spans="1:14" x14ac:dyDescent="0.25">
      <c r="A99" s="112"/>
      <c r="B99" s="116"/>
      <c r="C99" s="116"/>
      <c r="D99" s="158"/>
      <c r="E99" s="158"/>
      <c r="F99" s="114"/>
      <c r="G99" s="223"/>
      <c r="H99" s="114"/>
      <c r="I99" s="114"/>
      <c r="J99" s="114"/>
      <c r="K99" s="115"/>
      <c r="L99" s="1086"/>
      <c r="M99" s="1087"/>
      <c r="N99" s="1088"/>
    </row>
    <row r="100" spans="1:14" x14ac:dyDescent="0.25">
      <c r="A100" s="112"/>
      <c r="B100" s="116"/>
      <c r="C100" s="116"/>
      <c r="D100" s="158"/>
      <c r="E100" s="158"/>
      <c r="F100" s="114"/>
      <c r="G100" s="223"/>
      <c r="H100" s="114"/>
      <c r="I100" s="114"/>
      <c r="J100" s="114"/>
      <c r="K100" s="115"/>
      <c r="L100" s="1086"/>
      <c r="M100" s="1087"/>
      <c r="N100" s="1088"/>
    </row>
    <row r="101" spans="1:14" x14ac:dyDescent="0.25">
      <c r="A101" s="112"/>
      <c r="B101" s="116"/>
      <c r="C101" s="116"/>
      <c r="D101" s="158"/>
      <c r="E101" s="158"/>
      <c r="F101" s="114"/>
      <c r="G101" s="223"/>
      <c r="H101" s="114"/>
      <c r="I101" s="114"/>
      <c r="J101" s="114"/>
      <c r="K101" s="115"/>
      <c r="L101" s="1086"/>
      <c r="M101" s="1087"/>
      <c r="N101" s="1088"/>
    </row>
    <row r="102" spans="1:14" x14ac:dyDescent="0.25">
      <c r="A102" s="112"/>
      <c r="B102" s="116"/>
      <c r="C102" s="116"/>
      <c r="D102" s="158"/>
      <c r="E102" s="158"/>
      <c r="F102" s="114"/>
      <c r="G102" s="223"/>
      <c r="H102" s="114"/>
      <c r="I102" s="114"/>
      <c r="J102" s="114"/>
      <c r="K102" s="115"/>
      <c r="L102" s="1086"/>
      <c r="M102" s="1087"/>
      <c r="N102" s="1088"/>
    </row>
    <row r="103" spans="1:14" x14ac:dyDescent="0.25">
      <c r="A103" s="112"/>
      <c r="B103" s="116"/>
      <c r="C103" s="116"/>
      <c r="D103" s="158"/>
      <c r="E103" s="158"/>
      <c r="F103" s="114"/>
      <c r="G103" s="223"/>
      <c r="H103" s="114"/>
      <c r="I103" s="114"/>
      <c r="J103" s="114"/>
      <c r="K103" s="115"/>
      <c r="L103" s="1086"/>
      <c r="M103" s="1087"/>
      <c r="N103" s="1088"/>
    </row>
    <row r="104" spans="1:14" x14ac:dyDescent="0.25">
      <c r="A104" s="112"/>
      <c r="B104" s="116"/>
      <c r="C104" s="116"/>
      <c r="D104" s="158"/>
      <c r="E104" s="158"/>
      <c r="F104" s="114"/>
      <c r="G104" s="223"/>
      <c r="H104" s="114"/>
      <c r="I104" s="114"/>
      <c r="J104" s="114"/>
      <c r="K104" s="115"/>
      <c r="L104" s="1086"/>
      <c r="M104" s="1087"/>
      <c r="N104" s="1088"/>
    </row>
    <row r="105" spans="1:14" x14ac:dyDescent="0.25">
      <c r="A105" s="112"/>
      <c r="B105" s="116"/>
      <c r="C105" s="116"/>
      <c r="D105" s="158"/>
      <c r="E105" s="158"/>
      <c r="F105" s="114"/>
      <c r="G105" s="223"/>
      <c r="H105" s="114"/>
      <c r="I105" s="114"/>
      <c r="J105" s="114"/>
      <c r="K105" s="115"/>
      <c r="L105" s="1086"/>
      <c r="M105" s="1087"/>
      <c r="N105" s="1088"/>
    </row>
    <row r="106" spans="1:14" x14ac:dyDescent="0.25">
      <c r="A106" s="112"/>
      <c r="B106" s="116"/>
      <c r="C106" s="116"/>
      <c r="D106" s="158"/>
      <c r="E106" s="158"/>
      <c r="F106" s="114"/>
      <c r="G106" s="223"/>
      <c r="H106" s="114"/>
      <c r="I106" s="114"/>
      <c r="J106" s="114"/>
      <c r="K106" s="115"/>
      <c r="L106" s="1086"/>
      <c r="M106" s="1087"/>
      <c r="N106" s="1088"/>
    </row>
    <row r="107" spans="1:14" x14ac:dyDescent="0.25">
      <c r="A107" s="112"/>
      <c r="B107" s="116"/>
      <c r="C107" s="116"/>
      <c r="D107" s="158"/>
      <c r="E107" s="158"/>
      <c r="F107" s="114"/>
      <c r="G107" s="223"/>
      <c r="H107" s="114"/>
      <c r="I107" s="114"/>
      <c r="J107" s="114"/>
      <c r="K107" s="115"/>
      <c r="L107" s="1086"/>
      <c r="M107" s="1087"/>
      <c r="N107" s="1088"/>
    </row>
    <row r="108" spans="1:14" x14ac:dyDescent="0.25">
      <c r="A108" s="112"/>
      <c r="B108" s="116"/>
      <c r="C108" s="116"/>
      <c r="D108" s="158"/>
      <c r="E108" s="158"/>
      <c r="F108" s="114"/>
      <c r="G108" s="223"/>
      <c r="H108" s="114"/>
      <c r="I108" s="114"/>
      <c r="J108" s="114"/>
      <c r="K108" s="115"/>
      <c r="L108" s="1086"/>
      <c r="M108" s="1087"/>
      <c r="N108" s="1088"/>
    </row>
    <row r="109" spans="1:14" x14ac:dyDescent="0.25">
      <c r="A109" s="112"/>
      <c r="B109" s="116"/>
      <c r="C109" s="116"/>
      <c r="D109" s="158"/>
      <c r="E109" s="158"/>
      <c r="F109" s="114"/>
      <c r="G109" s="223"/>
      <c r="H109" s="114"/>
      <c r="I109" s="114"/>
      <c r="J109" s="114"/>
      <c r="K109" s="115"/>
      <c r="L109" s="1086"/>
      <c r="M109" s="1087"/>
      <c r="N109" s="1088"/>
    </row>
    <row r="110" spans="1:14" x14ac:dyDescent="0.25">
      <c r="A110" s="112"/>
      <c r="B110" s="116"/>
      <c r="C110" s="116"/>
      <c r="D110" s="158"/>
      <c r="E110" s="158"/>
      <c r="F110" s="114"/>
      <c r="G110" s="223"/>
      <c r="H110" s="114"/>
      <c r="I110" s="114"/>
      <c r="J110" s="114"/>
      <c r="K110" s="115"/>
      <c r="L110" s="1086"/>
      <c r="M110" s="1087"/>
      <c r="N110" s="1088"/>
    </row>
    <row r="111" spans="1:14" x14ac:dyDescent="0.25">
      <c r="A111" s="112"/>
      <c r="B111" s="116"/>
      <c r="C111" s="116"/>
      <c r="D111" s="158"/>
      <c r="E111" s="158"/>
      <c r="F111" s="114"/>
      <c r="G111" s="223"/>
      <c r="H111" s="114"/>
      <c r="I111" s="114"/>
      <c r="J111" s="114"/>
      <c r="K111" s="115"/>
      <c r="L111" s="1086"/>
      <c r="M111" s="1087"/>
      <c r="N111" s="1088"/>
    </row>
    <row r="112" spans="1:14" x14ac:dyDescent="0.25">
      <c r="A112" s="112"/>
      <c r="B112" s="113"/>
      <c r="C112" s="113"/>
      <c r="D112" s="158"/>
      <c r="E112" s="158"/>
      <c r="F112" s="114"/>
      <c r="G112" s="223"/>
      <c r="H112" s="114"/>
      <c r="I112" s="114"/>
      <c r="J112" s="114"/>
      <c r="K112" s="115"/>
      <c r="L112" s="1086"/>
      <c r="M112" s="1087"/>
      <c r="N112" s="1088"/>
    </row>
    <row r="113" spans="1:14" x14ac:dyDescent="0.25">
      <c r="A113" s="112"/>
      <c r="B113" s="116"/>
      <c r="C113" s="116"/>
      <c r="D113" s="158"/>
      <c r="E113" s="158"/>
      <c r="F113" s="114"/>
      <c r="G113" s="223"/>
      <c r="H113" s="114"/>
      <c r="I113" s="114"/>
      <c r="J113" s="114"/>
      <c r="K113" s="115"/>
      <c r="L113" s="1086"/>
      <c r="M113" s="1087"/>
      <c r="N113" s="1088"/>
    </row>
    <row r="114" spans="1:14" x14ac:dyDescent="0.25">
      <c r="A114" s="112"/>
      <c r="B114" s="116"/>
      <c r="C114" s="116"/>
      <c r="D114" s="158"/>
      <c r="E114" s="158"/>
      <c r="F114" s="114"/>
      <c r="G114" s="223"/>
      <c r="H114" s="114"/>
      <c r="I114" s="114"/>
      <c r="J114" s="114"/>
      <c r="K114" s="115"/>
      <c r="L114" s="1086"/>
      <c r="M114" s="1087"/>
      <c r="N114" s="1088"/>
    </row>
    <row r="115" spans="1:14" x14ac:dyDescent="0.25">
      <c r="A115" s="112"/>
      <c r="B115" s="116"/>
      <c r="C115" s="116"/>
      <c r="D115" s="158"/>
      <c r="E115" s="158"/>
      <c r="F115" s="114"/>
      <c r="G115" s="223"/>
      <c r="H115" s="114"/>
      <c r="I115" s="114"/>
      <c r="J115" s="114"/>
      <c r="K115" s="115"/>
      <c r="L115" s="1086"/>
      <c r="M115" s="1087"/>
      <c r="N115" s="1088"/>
    </row>
    <row r="116" spans="1:14" x14ac:dyDescent="0.25">
      <c r="A116" s="112"/>
      <c r="B116" s="116"/>
      <c r="C116" s="116"/>
      <c r="D116" s="158"/>
      <c r="E116" s="158"/>
      <c r="F116" s="114"/>
      <c r="G116" s="223"/>
      <c r="H116" s="114"/>
      <c r="I116" s="114"/>
      <c r="J116" s="114"/>
      <c r="K116" s="115"/>
      <c r="L116" s="1086"/>
      <c r="M116" s="1087"/>
      <c r="N116" s="1088"/>
    </row>
    <row r="117" spans="1:14" x14ac:dyDescent="0.25">
      <c r="A117" s="112"/>
      <c r="B117" s="116"/>
      <c r="C117" s="116"/>
      <c r="D117" s="158"/>
      <c r="E117" s="158"/>
      <c r="F117" s="114"/>
      <c r="G117" s="223"/>
      <c r="H117" s="114"/>
      <c r="I117" s="114"/>
      <c r="J117" s="114"/>
      <c r="K117" s="115"/>
      <c r="L117" s="1086"/>
      <c r="M117" s="1087"/>
      <c r="N117" s="1088"/>
    </row>
    <row r="118" spans="1:14" x14ac:dyDescent="0.25">
      <c r="A118" s="112"/>
      <c r="B118" s="116"/>
      <c r="C118" s="116"/>
      <c r="D118" s="158"/>
      <c r="E118" s="158"/>
      <c r="F118" s="114"/>
      <c r="G118" s="223"/>
      <c r="H118" s="114"/>
      <c r="I118" s="114"/>
      <c r="J118" s="114"/>
      <c r="K118" s="115"/>
      <c r="L118" s="1086"/>
      <c r="M118" s="1087"/>
      <c r="N118" s="1088"/>
    </row>
    <row r="119" spans="1:14" x14ac:dyDescent="0.25">
      <c r="A119" s="112"/>
      <c r="B119" s="116"/>
      <c r="C119" s="116"/>
      <c r="D119" s="158"/>
      <c r="E119" s="158"/>
      <c r="F119" s="114"/>
      <c r="G119" s="223"/>
      <c r="H119" s="114"/>
      <c r="I119" s="114"/>
      <c r="J119" s="114"/>
      <c r="K119" s="115"/>
      <c r="L119" s="1086"/>
      <c r="M119" s="1087"/>
      <c r="N119" s="1088"/>
    </row>
    <row r="120" spans="1:14" x14ac:dyDescent="0.25">
      <c r="A120" s="112"/>
      <c r="B120" s="116"/>
      <c r="C120" s="116"/>
      <c r="D120" s="158"/>
      <c r="E120" s="158"/>
      <c r="F120" s="114"/>
      <c r="G120" s="223"/>
      <c r="H120" s="114"/>
      <c r="I120" s="114"/>
      <c r="J120" s="114"/>
      <c r="K120" s="115"/>
      <c r="L120" s="1086"/>
      <c r="M120" s="1087"/>
      <c r="N120" s="1088"/>
    </row>
    <row r="121" spans="1:14" x14ac:dyDescent="0.25">
      <c r="A121" s="112"/>
      <c r="B121" s="116"/>
      <c r="C121" s="116"/>
      <c r="D121" s="158"/>
      <c r="E121" s="158"/>
      <c r="F121" s="114"/>
      <c r="G121" s="223"/>
      <c r="H121" s="114"/>
      <c r="I121" s="114"/>
      <c r="J121" s="114"/>
      <c r="K121" s="115"/>
      <c r="L121" s="1086"/>
      <c r="M121" s="1087"/>
      <c r="N121" s="1088"/>
    </row>
    <row r="122" spans="1:14" x14ac:dyDescent="0.25">
      <c r="A122" s="112"/>
      <c r="B122" s="116"/>
      <c r="C122" s="116"/>
      <c r="D122" s="158"/>
      <c r="E122" s="158"/>
      <c r="F122" s="114"/>
      <c r="G122" s="223"/>
      <c r="H122" s="114"/>
      <c r="I122" s="114"/>
      <c r="J122" s="114"/>
      <c r="K122" s="115"/>
      <c r="L122" s="1086"/>
      <c r="M122" s="1087"/>
      <c r="N122" s="1088"/>
    </row>
    <row r="123" spans="1:14" x14ac:dyDescent="0.25">
      <c r="A123" s="112"/>
      <c r="B123" s="116"/>
      <c r="C123" s="116"/>
      <c r="D123" s="158"/>
      <c r="E123" s="158"/>
      <c r="F123" s="114"/>
      <c r="G123" s="223"/>
      <c r="H123" s="114"/>
      <c r="I123" s="114"/>
      <c r="J123" s="114"/>
      <c r="K123" s="115"/>
      <c r="L123" s="1086"/>
      <c r="M123" s="1087"/>
      <c r="N123" s="1088"/>
    </row>
    <row r="124" spans="1:14" ht="15.75" thickBot="1" x14ac:dyDescent="0.3">
      <c r="A124" s="118"/>
      <c r="B124" s="119"/>
      <c r="C124" s="119"/>
      <c r="D124" s="159"/>
      <c r="E124" s="159"/>
      <c r="F124" s="120"/>
      <c r="G124" s="225"/>
      <c r="H124" s="120"/>
      <c r="I124" s="120"/>
      <c r="J124" s="120"/>
      <c r="K124" s="121"/>
      <c r="L124" s="1092"/>
      <c r="M124" s="1093"/>
      <c r="N124" s="1094"/>
    </row>
    <row r="125" spans="1:14" ht="18.75" x14ac:dyDescent="0.3">
      <c r="A125" s="63"/>
      <c r="D125" s="220">
        <f>SUM(D15:D124)</f>
        <v>0</v>
      </c>
      <c r="E125" s="220">
        <f>SUM(E15:E124)</f>
        <v>0</v>
      </c>
      <c r="F125" s="220">
        <f>SUM(F15:F124)</f>
        <v>0</v>
      </c>
      <c r="G125" s="226"/>
    </row>
  </sheetData>
  <mergeCells count="120">
    <mergeCell ref="C8:F8"/>
    <mergeCell ref="C9:F9"/>
    <mergeCell ref="C10:F10"/>
    <mergeCell ref="C11:F11"/>
    <mergeCell ref="C3:F3"/>
    <mergeCell ref="C4:F4"/>
    <mergeCell ref="C5:F5"/>
    <mergeCell ref="C6:F6"/>
    <mergeCell ref="C7:F7"/>
    <mergeCell ref="L29:N29"/>
    <mergeCell ref="L30:N30"/>
    <mergeCell ref="L31:N31"/>
    <mergeCell ref="L32:N32"/>
    <mergeCell ref="L33:N33"/>
    <mergeCell ref="L14:N14"/>
    <mergeCell ref="L15:N15"/>
    <mergeCell ref="L16:N16"/>
    <mergeCell ref="L17:N17"/>
    <mergeCell ref="L18:N18"/>
    <mergeCell ref="L19:N19"/>
    <mergeCell ref="L20:N20"/>
    <mergeCell ref="L21:N21"/>
    <mergeCell ref="L22:N22"/>
    <mergeCell ref="L23:N23"/>
    <mergeCell ref="L24:N24"/>
    <mergeCell ref="L25:N25"/>
    <mergeCell ref="L26:N26"/>
    <mergeCell ref="L27:N27"/>
    <mergeCell ref="L28:N28"/>
    <mergeCell ref="L111:N111"/>
    <mergeCell ref="L110:N110"/>
    <mergeCell ref="L109:N109"/>
    <mergeCell ref="L108:N108"/>
    <mergeCell ref="L107:N107"/>
    <mergeCell ref="L34:N34"/>
    <mergeCell ref="L35:N35"/>
    <mergeCell ref="L36:N36"/>
    <mergeCell ref="L124:N124"/>
    <mergeCell ref="L123:N123"/>
    <mergeCell ref="L122:N122"/>
    <mergeCell ref="L121:N121"/>
    <mergeCell ref="L120:N120"/>
    <mergeCell ref="L119:N119"/>
    <mergeCell ref="L118:N118"/>
    <mergeCell ref="L117:N117"/>
    <mergeCell ref="L116:N116"/>
    <mergeCell ref="L115:N115"/>
    <mergeCell ref="L114:N114"/>
    <mergeCell ref="L113:N113"/>
    <mergeCell ref="L112:N112"/>
    <mergeCell ref="L101:N101"/>
    <mergeCell ref="L100:N100"/>
    <mergeCell ref="L99:N99"/>
    <mergeCell ref="L98:N98"/>
    <mergeCell ref="L97:N97"/>
    <mergeCell ref="L106:N106"/>
    <mergeCell ref="L105:N105"/>
    <mergeCell ref="L104:N104"/>
    <mergeCell ref="L103:N103"/>
    <mergeCell ref="L102:N102"/>
    <mergeCell ref="L91:N91"/>
    <mergeCell ref="L90:N90"/>
    <mergeCell ref="L89:N89"/>
    <mergeCell ref="L88:N88"/>
    <mergeCell ref="L87:N87"/>
    <mergeCell ref="L96:N96"/>
    <mergeCell ref="L95:N95"/>
    <mergeCell ref="L94:N94"/>
    <mergeCell ref="L93:N93"/>
    <mergeCell ref="L92:N92"/>
    <mergeCell ref="L81:N81"/>
    <mergeCell ref="L80:N80"/>
    <mergeCell ref="L79:N79"/>
    <mergeCell ref="L78:N78"/>
    <mergeCell ref="L77:N77"/>
    <mergeCell ref="L86:N86"/>
    <mergeCell ref="L85:N85"/>
    <mergeCell ref="L84:N84"/>
    <mergeCell ref="L83:N83"/>
    <mergeCell ref="L82:N82"/>
    <mergeCell ref="L71:N71"/>
    <mergeCell ref="L70:N70"/>
    <mergeCell ref="L69:N69"/>
    <mergeCell ref="L68:N68"/>
    <mergeCell ref="L67:N67"/>
    <mergeCell ref="L76:N76"/>
    <mergeCell ref="L75:N75"/>
    <mergeCell ref="L74:N74"/>
    <mergeCell ref="L73:N73"/>
    <mergeCell ref="L72:N72"/>
    <mergeCell ref="L61:N61"/>
    <mergeCell ref="L60:N60"/>
    <mergeCell ref="L59:N59"/>
    <mergeCell ref="L58:N58"/>
    <mergeCell ref="L57:N57"/>
    <mergeCell ref="L66:N66"/>
    <mergeCell ref="L65:N65"/>
    <mergeCell ref="L64:N64"/>
    <mergeCell ref="L63:N63"/>
    <mergeCell ref="L62:N62"/>
    <mergeCell ref="L51:N51"/>
    <mergeCell ref="L50:N50"/>
    <mergeCell ref="L49:N49"/>
    <mergeCell ref="L48:N48"/>
    <mergeCell ref="L47:N47"/>
    <mergeCell ref="L56:N56"/>
    <mergeCell ref="L55:N55"/>
    <mergeCell ref="L54:N54"/>
    <mergeCell ref="L53:N53"/>
    <mergeCell ref="L52:N52"/>
    <mergeCell ref="L46:N46"/>
    <mergeCell ref="L45:N45"/>
    <mergeCell ref="L44:N44"/>
    <mergeCell ref="L43:N43"/>
    <mergeCell ref="L37:N37"/>
    <mergeCell ref="L38:N38"/>
    <mergeCell ref="L39:N39"/>
    <mergeCell ref="L40:N40"/>
    <mergeCell ref="L41:N41"/>
    <mergeCell ref="L42:N42"/>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945E-F89C-444C-831A-119B3D716205}">
  <dimension ref="B2:L11"/>
  <sheetViews>
    <sheetView workbookViewId="0">
      <selection activeCell="C3" sqref="C3:F10"/>
    </sheetView>
  </sheetViews>
  <sheetFormatPr defaultRowHeight="15" x14ac:dyDescent="0.25"/>
  <cols>
    <col min="1" max="1" width="3.7109375" customWidth="1"/>
    <col min="2" max="2" width="22.28515625" bestFit="1" customWidth="1"/>
  </cols>
  <sheetData>
    <row r="2" spans="2:12" ht="19.5" thickBot="1" x14ac:dyDescent="0.35">
      <c r="B2" s="641">
        <f>IF(' NB(72)'!D1=0,'NB (77)'!D1,' NB(72)'!D1)</f>
        <v>0</v>
      </c>
    </row>
    <row r="3" spans="2:12" ht="15.75" x14ac:dyDescent="0.25">
      <c r="B3" s="77" t="s">
        <v>115</v>
      </c>
      <c r="C3" s="1060"/>
      <c r="D3" s="1061"/>
      <c r="E3" s="1061"/>
      <c r="F3" s="1062"/>
      <c r="G3" s="17"/>
      <c r="H3" s="69"/>
      <c r="I3" s="69"/>
      <c r="J3" s="69"/>
      <c r="K3" s="69"/>
      <c r="L3" s="69"/>
    </row>
    <row r="4" spans="2:12" ht="15.75" x14ac:dyDescent="0.25">
      <c r="B4" s="78" t="s">
        <v>1</v>
      </c>
      <c r="C4" s="1063"/>
      <c r="D4" s="1064"/>
      <c r="E4" s="1064"/>
      <c r="F4" s="1065"/>
      <c r="G4" s="17"/>
      <c r="H4" s="67"/>
      <c r="I4" s="67"/>
      <c r="J4" s="67"/>
      <c r="K4" s="67"/>
      <c r="L4" s="67"/>
    </row>
    <row r="5" spans="2:12" ht="15.75" x14ac:dyDescent="0.25">
      <c r="B5" s="79"/>
      <c r="C5" s="1056"/>
      <c r="D5" s="1057"/>
      <c r="E5" s="1057"/>
      <c r="F5" s="1058"/>
      <c r="G5" s="17"/>
      <c r="H5" s="68"/>
      <c r="I5" s="68"/>
      <c r="J5" s="68"/>
      <c r="K5" s="68"/>
      <c r="L5" s="68"/>
    </row>
    <row r="6" spans="2:12" ht="15.75" x14ac:dyDescent="0.25">
      <c r="B6" s="80"/>
      <c r="C6" s="1070"/>
      <c r="D6" s="1071"/>
      <c r="E6" s="1071"/>
      <c r="F6" s="1072"/>
      <c r="G6" s="17"/>
      <c r="H6" s="67"/>
      <c r="I6" s="67"/>
      <c r="J6" s="67"/>
      <c r="K6" s="67"/>
      <c r="L6" s="67"/>
    </row>
    <row r="7" spans="2:12" ht="15.75" x14ac:dyDescent="0.25">
      <c r="B7" s="81" t="s">
        <v>2</v>
      </c>
      <c r="C7" s="1073"/>
      <c r="D7" s="1074"/>
      <c r="E7" s="1074"/>
      <c r="F7" s="1075"/>
      <c r="G7" s="17"/>
      <c r="H7" s="67"/>
      <c r="I7" s="67"/>
      <c r="J7" s="67"/>
      <c r="K7" s="67"/>
      <c r="L7" s="67"/>
    </row>
    <row r="8" spans="2:12" ht="15.75" x14ac:dyDescent="0.25">
      <c r="B8" s="81" t="s">
        <v>116</v>
      </c>
      <c r="C8" s="1076"/>
      <c r="D8" s="1074"/>
      <c r="E8" s="1074"/>
      <c r="F8" s="1075"/>
      <c r="G8" s="17"/>
      <c r="H8" s="70"/>
      <c r="I8" s="70"/>
      <c r="J8" s="70"/>
      <c r="K8" s="70"/>
      <c r="L8" s="70"/>
    </row>
    <row r="9" spans="2:12" ht="15.75" x14ac:dyDescent="0.25">
      <c r="B9" s="78" t="s">
        <v>114</v>
      </c>
      <c r="C9" s="1063"/>
      <c r="D9" s="1064"/>
      <c r="E9" s="1064"/>
      <c r="F9" s="1065"/>
      <c r="G9" s="17"/>
      <c r="H9" s="5"/>
      <c r="I9" s="19"/>
      <c r="J9" s="18"/>
      <c r="K9" s="17"/>
      <c r="L9" s="17"/>
    </row>
    <row r="10" spans="2:12" ht="16.5" thickBot="1" x14ac:dyDescent="0.3">
      <c r="B10" s="82" t="s">
        <v>4</v>
      </c>
      <c r="C10" s="1066"/>
      <c r="D10" s="1067"/>
      <c r="E10" s="1067"/>
      <c r="F10" s="1068"/>
      <c r="G10" s="17"/>
      <c r="H10" s="56"/>
      <c r="I10" s="17"/>
      <c r="J10" s="17"/>
      <c r="K10" s="17"/>
      <c r="L10" s="17"/>
    </row>
    <row r="11" spans="2:12" ht="15.75" x14ac:dyDescent="0.25">
      <c r="B11" s="17"/>
      <c r="C11" s="819">
        <v>43321</v>
      </c>
      <c r="D11" s="17"/>
      <c r="E11" s="17"/>
      <c r="F11" s="17"/>
      <c r="G11" s="17"/>
      <c r="H11" s="56"/>
      <c r="I11" s="17"/>
      <c r="J11" s="17"/>
      <c r="K11" s="17"/>
      <c r="L11" s="17"/>
    </row>
  </sheetData>
  <mergeCells count="8">
    <mergeCell ref="C9:F9"/>
    <mergeCell ref="C10:F10"/>
    <mergeCell ref="C6:F6"/>
    <mergeCell ref="C3:F3"/>
    <mergeCell ref="C4:F4"/>
    <mergeCell ref="C5:F5"/>
    <mergeCell ref="C7:F7"/>
    <mergeCell ref="C8:F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158B7-46AC-46CD-AAA2-30BD6352F379}">
  <dimension ref="B2:L11"/>
  <sheetViews>
    <sheetView workbookViewId="0">
      <selection activeCell="C3" sqref="C3:F10"/>
    </sheetView>
  </sheetViews>
  <sheetFormatPr defaultRowHeight="15" x14ac:dyDescent="0.25"/>
  <cols>
    <col min="1" max="1" width="3.7109375" customWidth="1"/>
    <col min="2" max="2" width="22.28515625" bestFit="1" customWidth="1"/>
  </cols>
  <sheetData>
    <row r="2" spans="2:12" ht="19.5" thickBot="1" x14ac:dyDescent="0.35">
      <c r="B2" s="641">
        <f>IF(' NB(72)'!D1=0,'NB (77)'!D1,' NB(72)'!D1)</f>
        <v>0</v>
      </c>
    </row>
    <row r="3" spans="2:12" ht="15.75" x14ac:dyDescent="0.25">
      <c r="B3" s="77" t="s">
        <v>115</v>
      </c>
      <c r="C3" s="1060"/>
      <c r="D3" s="1061"/>
      <c r="E3" s="1061"/>
      <c r="F3" s="1062"/>
      <c r="G3" s="17"/>
      <c r="H3" s="69"/>
      <c r="I3" s="69"/>
      <c r="J3" s="69"/>
      <c r="K3" s="69"/>
      <c r="L3" s="69"/>
    </row>
    <row r="4" spans="2:12" ht="15.75" x14ac:dyDescent="0.25">
      <c r="B4" s="78" t="s">
        <v>1</v>
      </c>
      <c r="C4" s="1063"/>
      <c r="D4" s="1064"/>
      <c r="E4" s="1064"/>
      <c r="F4" s="1065"/>
      <c r="G4" s="17"/>
      <c r="H4" s="67"/>
      <c r="I4" s="67"/>
      <c r="J4" s="67"/>
      <c r="K4" s="67"/>
      <c r="L4" s="67"/>
    </row>
    <row r="5" spans="2:12" ht="15.75" x14ac:dyDescent="0.25">
      <c r="B5" s="79"/>
      <c r="C5" s="1056"/>
      <c r="D5" s="1057"/>
      <c r="E5" s="1057"/>
      <c r="F5" s="1058"/>
      <c r="G5" s="17"/>
      <c r="H5" s="68"/>
      <c r="I5" s="68"/>
      <c r="J5" s="68"/>
      <c r="K5" s="68"/>
      <c r="L5" s="68"/>
    </row>
    <row r="6" spans="2:12" ht="15.75" x14ac:dyDescent="0.25">
      <c r="B6" s="80"/>
      <c r="C6" s="1070"/>
      <c r="D6" s="1071"/>
      <c r="E6" s="1071"/>
      <c r="F6" s="1072"/>
      <c r="G6" s="17"/>
      <c r="H6" s="67"/>
      <c r="I6" s="67"/>
      <c r="J6" s="67"/>
      <c r="K6" s="67"/>
      <c r="L6" s="67"/>
    </row>
    <row r="7" spans="2:12" ht="15.75" x14ac:dyDescent="0.25">
      <c r="B7" s="81" t="s">
        <v>2</v>
      </c>
      <c r="C7" s="1073"/>
      <c r="D7" s="1074"/>
      <c r="E7" s="1074"/>
      <c r="F7" s="1075"/>
      <c r="G7" s="17"/>
      <c r="H7" s="67"/>
      <c r="I7" s="67"/>
      <c r="J7" s="67"/>
      <c r="K7" s="67"/>
      <c r="L7" s="67"/>
    </row>
    <row r="8" spans="2:12" ht="15.75" x14ac:dyDescent="0.25">
      <c r="B8" s="81" t="s">
        <v>116</v>
      </c>
      <c r="C8" s="1076"/>
      <c r="D8" s="1074"/>
      <c r="E8" s="1074"/>
      <c r="F8" s="1075"/>
      <c r="G8" s="17"/>
      <c r="H8" s="70"/>
      <c r="I8" s="70"/>
      <c r="J8" s="70"/>
      <c r="K8" s="70"/>
      <c r="L8" s="70"/>
    </row>
    <row r="9" spans="2:12" ht="15.75" x14ac:dyDescent="0.25">
      <c r="B9" s="78" t="s">
        <v>114</v>
      </c>
      <c r="C9" s="1063"/>
      <c r="D9" s="1064"/>
      <c r="E9" s="1064"/>
      <c r="F9" s="1065"/>
      <c r="G9" s="17"/>
      <c r="H9" s="5"/>
      <c r="I9" s="19"/>
      <c r="J9" s="18"/>
      <c r="K9" s="17"/>
      <c r="L9" s="17"/>
    </row>
    <row r="10" spans="2:12" ht="16.5" thickBot="1" x14ac:dyDescent="0.3">
      <c r="B10" s="82" t="s">
        <v>4</v>
      </c>
      <c r="C10" s="1066"/>
      <c r="D10" s="1067"/>
      <c r="E10" s="1067"/>
      <c r="F10" s="1068"/>
      <c r="G10" s="17"/>
      <c r="H10" s="56"/>
      <c r="I10" s="17"/>
      <c r="J10" s="17"/>
      <c r="K10" s="17"/>
      <c r="L10" s="17"/>
    </row>
    <row r="11" spans="2:12" ht="15.75" x14ac:dyDescent="0.25">
      <c r="B11" s="17"/>
      <c r="C11" s="819">
        <v>43321</v>
      </c>
      <c r="D11" s="17"/>
      <c r="E11" s="17"/>
      <c r="F11" s="17"/>
      <c r="G11" s="17"/>
      <c r="H11" s="56"/>
      <c r="I11" s="17"/>
      <c r="J11" s="17"/>
      <c r="K11" s="17"/>
      <c r="L11" s="17"/>
    </row>
  </sheetData>
  <mergeCells count="8">
    <mergeCell ref="C9:F9"/>
    <mergeCell ref="C10:F10"/>
    <mergeCell ref="C6:F6"/>
    <mergeCell ref="C3:F3"/>
    <mergeCell ref="C4:F4"/>
    <mergeCell ref="C5:F5"/>
    <mergeCell ref="C7:F7"/>
    <mergeCell ref="C8:F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9EBCA-CCC0-4D8B-9320-EE009F3BC2A8}">
  <dimension ref="B2:L11"/>
  <sheetViews>
    <sheetView workbookViewId="0">
      <selection activeCell="C3" sqref="C3:G10"/>
    </sheetView>
  </sheetViews>
  <sheetFormatPr defaultRowHeight="15" x14ac:dyDescent="0.25"/>
  <cols>
    <col min="1" max="1" width="3.7109375" customWidth="1"/>
    <col min="2" max="2" width="22.28515625" bestFit="1" customWidth="1"/>
  </cols>
  <sheetData>
    <row r="2" spans="2:12" ht="19.5" thickBot="1" x14ac:dyDescent="0.35">
      <c r="B2" s="641">
        <f>IF(' NB(72)'!D1=0,'NB (77)'!D1,' NB(72)'!D1)</f>
        <v>0</v>
      </c>
    </row>
    <row r="3" spans="2:12" ht="15.75" x14ac:dyDescent="0.25">
      <c r="B3" s="77" t="s">
        <v>115</v>
      </c>
      <c r="C3" s="1077"/>
      <c r="D3" s="1061"/>
      <c r="E3" s="1061"/>
      <c r="F3" s="1061"/>
      <c r="G3" s="1062"/>
      <c r="H3" s="1107"/>
      <c r="I3" s="1107"/>
      <c r="J3" s="1107"/>
      <c r="K3" s="1107"/>
      <c r="L3" s="1107"/>
    </row>
    <row r="4" spans="2:12" ht="15.75" x14ac:dyDescent="0.25">
      <c r="B4" s="78" t="s">
        <v>1</v>
      </c>
      <c r="C4" s="1078"/>
      <c r="D4" s="1064"/>
      <c r="E4" s="1064"/>
      <c r="F4" s="1064"/>
      <c r="G4" s="1065"/>
      <c r="H4" s="1104"/>
      <c r="I4" s="1104"/>
      <c r="J4" s="1104"/>
      <c r="K4" s="1104"/>
      <c r="L4" s="1104"/>
    </row>
    <row r="5" spans="2:12" ht="15.75" x14ac:dyDescent="0.25">
      <c r="B5" s="79"/>
      <c r="C5" s="1079"/>
      <c r="D5" s="1057"/>
      <c r="E5" s="1057"/>
      <c r="F5" s="1057"/>
      <c r="G5" s="1058"/>
      <c r="H5" s="1108"/>
      <c r="I5" s="1108"/>
      <c r="J5" s="1108"/>
      <c r="K5" s="1108"/>
      <c r="L5" s="1108"/>
    </row>
    <row r="6" spans="2:12" ht="15.75" x14ac:dyDescent="0.25">
      <c r="B6" s="80"/>
      <c r="C6" s="1083"/>
      <c r="D6" s="1071"/>
      <c r="E6" s="1071"/>
      <c r="F6" s="1071"/>
      <c r="G6" s="1072"/>
      <c r="H6" s="1104"/>
      <c r="I6" s="1104"/>
      <c r="J6" s="1104"/>
      <c r="K6" s="1104"/>
      <c r="L6" s="1104"/>
    </row>
    <row r="7" spans="2:12" ht="15.75" x14ac:dyDescent="0.25">
      <c r="B7" s="81" t="s">
        <v>2</v>
      </c>
      <c r="C7" s="1084"/>
      <c r="D7" s="1074"/>
      <c r="E7" s="1074"/>
      <c r="F7" s="1074"/>
      <c r="G7" s="1075"/>
      <c r="H7" s="1104"/>
      <c r="I7" s="1104"/>
      <c r="J7" s="1104"/>
      <c r="K7" s="1104"/>
      <c r="L7" s="1104"/>
    </row>
    <row r="8" spans="2:12" ht="16.5" thickBot="1" x14ac:dyDescent="0.3">
      <c r="B8" s="81" t="s">
        <v>116</v>
      </c>
      <c r="C8" s="1106"/>
      <c r="D8" s="1067"/>
      <c r="E8" s="1067"/>
      <c r="F8" s="1067"/>
      <c r="G8" s="1068"/>
      <c r="H8" s="1105"/>
      <c r="I8" s="1105"/>
      <c r="J8" s="1105"/>
      <c r="K8" s="1105"/>
      <c r="L8" s="1105"/>
    </row>
    <row r="9" spans="2:12" ht="15.75" x14ac:dyDescent="0.25">
      <c r="B9" s="78" t="s">
        <v>114</v>
      </c>
      <c r="C9" s="1101"/>
      <c r="D9" s="1102"/>
      <c r="E9" s="1102"/>
      <c r="F9" s="1102"/>
      <c r="G9" s="1103"/>
      <c r="H9" s="5"/>
      <c r="I9" s="19"/>
      <c r="J9" s="18"/>
      <c r="K9" s="17"/>
      <c r="L9" s="17"/>
    </row>
    <row r="10" spans="2:12" ht="16.5" thickBot="1" x14ac:dyDescent="0.3">
      <c r="B10" s="82" t="s">
        <v>4</v>
      </c>
      <c r="C10" s="1080"/>
      <c r="D10" s="1081"/>
      <c r="E10" s="1081"/>
      <c r="F10" s="1081"/>
      <c r="G10" s="1082"/>
      <c r="H10" s="56"/>
      <c r="I10" s="17"/>
      <c r="J10" s="17"/>
      <c r="K10" s="17"/>
      <c r="L10" s="17"/>
    </row>
    <row r="11" spans="2:12" ht="15.75" x14ac:dyDescent="0.25">
      <c r="B11" s="17"/>
      <c r="C11" s="819">
        <v>43321</v>
      </c>
      <c r="D11" s="17"/>
      <c r="E11" s="17"/>
      <c r="F11" s="17"/>
      <c r="G11" s="17"/>
      <c r="H11" s="56"/>
      <c r="I11" s="17"/>
      <c r="J11" s="17"/>
      <c r="K11" s="17"/>
      <c r="L11" s="17"/>
    </row>
  </sheetData>
  <mergeCells count="14">
    <mergeCell ref="H3:L3"/>
    <mergeCell ref="H4:L4"/>
    <mergeCell ref="H5:L5"/>
    <mergeCell ref="C3:G3"/>
    <mergeCell ref="C4:G4"/>
    <mergeCell ref="C5:G5"/>
    <mergeCell ref="C9:G9"/>
    <mergeCell ref="C10:G10"/>
    <mergeCell ref="H6:L6"/>
    <mergeCell ref="H7:L7"/>
    <mergeCell ref="H8:L8"/>
    <mergeCell ref="C6:G6"/>
    <mergeCell ref="C7:G7"/>
    <mergeCell ref="C8:G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9F080-81D7-4092-A2C3-B2D565E362D4}">
  <sheetPr>
    <tabColor rgb="FFFF0000"/>
  </sheetPr>
  <dimension ref="A1:P282"/>
  <sheetViews>
    <sheetView zoomScaleNormal="100" workbookViewId="0">
      <selection activeCell="H22" sqref="H22"/>
    </sheetView>
  </sheetViews>
  <sheetFormatPr defaultColWidth="8.85546875" defaultRowHeight="15" x14ac:dyDescent="0.25"/>
  <cols>
    <col min="1" max="1" width="46.7109375" style="234" customWidth="1"/>
    <col min="2" max="2" width="14.7109375" style="234" customWidth="1"/>
    <col min="3" max="3" width="12.7109375" style="234" customWidth="1"/>
    <col min="4" max="6" width="14.7109375" style="234" customWidth="1"/>
    <col min="7" max="16384" width="8.85546875" style="234"/>
  </cols>
  <sheetData>
    <row r="1" spans="1:16" ht="21.75" thickBot="1" x14ac:dyDescent="0.4">
      <c r="A1" s="229" t="s">
        <v>216</v>
      </c>
      <c r="B1" s="230"/>
      <c r="C1" s="231"/>
      <c r="D1" s="232"/>
      <c r="E1" s="233"/>
    </row>
    <row r="2" spans="1:16" x14ac:dyDescent="0.25">
      <c r="A2" s="235"/>
      <c r="B2" s="233"/>
      <c r="C2" s="236"/>
      <c r="D2" s="237"/>
      <c r="E2" s="233"/>
      <c r="J2" s="238"/>
      <c r="K2" s="239"/>
      <c r="L2" s="239"/>
      <c r="M2" s="239"/>
      <c r="N2" s="239"/>
      <c r="O2" s="240"/>
    </row>
    <row r="3" spans="1:16" x14ac:dyDescent="0.25">
      <c r="A3" s="235"/>
      <c r="B3" s="233"/>
      <c r="C3" s="236"/>
      <c r="D3" s="237"/>
      <c r="E3" s="233"/>
      <c r="I3" s="236"/>
      <c r="J3" s="241"/>
      <c r="K3" s="236"/>
      <c r="L3" s="236"/>
      <c r="M3" s="236"/>
      <c r="N3" s="236"/>
      <c r="O3" s="242"/>
    </row>
    <row r="4" spans="1:16" x14ac:dyDescent="0.25">
      <c r="A4" s="243" t="s">
        <v>231</v>
      </c>
      <c r="B4" s="233"/>
      <c r="C4" s="236"/>
      <c r="D4" s="237"/>
      <c r="E4" s="233"/>
      <c r="F4" s="298">
        <f>SUM(CURATOR!K75-CURATOR!K29)</f>
        <v>0</v>
      </c>
      <c r="H4" s="236"/>
      <c r="I4" s="236"/>
      <c r="J4" s="241"/>
      <c r="K4" s="236"/>
      <c r="L4" s="236"/>
      <c r="M4" s="236"/>
      <c r="N4" s="236"/>
      <c r="O4" s="242"/>
    </row>
    <row r="5" spans="1:16" ht="15.75" thickBot="1" x14ac:dyDescent="0.3">
      <c r="A5" s="244" t="s">
        <v>241</v>
      </c>
      <c r="B5" s="230"/>
      <c r="C5" s="231"/>
      <c r="D5" s="232"/>
      <c r="E5" s="245"/>
      <c r="H5" s="236"/>
      <c r="I5" s="233"/>
      <c r="J5" s="246"/>
      <c r="K5" s="236"/>
      <c r="L5" s="236"/>
      <c r="M5" s="247"/>
      <c r="N5" s="247"/>
      <c r="O5" s="248"/>
      <c r="P5" s="249"/>
    </row>
    <row r="6" spans="1:16" ht="15.75" thickBot="1" x14ac:dyDescent="0.3">
      <c r="A6" s="235"/>
      <c r="B6" s="233">
        <v>28142.02</v>
      </c>
      <c r="C6" s="236">
        <v>0.3</v>
      </c>
      <c r="D6" s="237">
        <f>IF($F$4&lt;A7,($F$4-B5)*C6,(B6-A6)*C6)</f>
        <v>0</v>
      </c>
      <c r="E6" s="250">
        <f>D6</f>
        <v>0</v>
      </c>
      <c r="F6" s="297"/>
      <c r="H6" s="236"/>
      <c r="I6" s="233"/>
      <c r="J6" s="246"/>
      <c r="K6" s="236"/>
      <c r="L6" s="236"/>
      <c r="M6" s="247"/>
      <c r="N6" s="247"/>
      <c r="O6" s="248"/>
      <c r="P6" s="249"/>
    </row>
    <row r="7" spans="1:16" ht="15.75" thickBot="1" x14ac:dyDescent="0.3">
      <c r="A7" s="235">
        <v>28142.03</v>
      </c>
      <c r="B7" s="233">
        <v>55580.480000000003</v>
      </c>
      <c r="C7" s="236">
        <v>0.25</v>
      </c>
      <c r="D7" s="237">
        <f t="shared" ref="D7:D14" si="0">IF($F$4&lt;A8,($F$4-B6)*C7,(B7-A7)*C7)</f>
        <v>-7035.5050000000001</v>
      </c>
      <c r="E7" s="250">
        <f>IF((F$4-B6)&lt;0,0,D7)</f>
        <v>0</v>
      </c>
      <c r="H7" s="236"/>
      <c r="I7" s="233"/>
      <c r="J7" s="246"/>
      <c r="K7" s="236"/>
      <c r="L7" s="236"/>
      <c r="M7" s="247"/>
      <c r="N7" s="247"/>
      <c r="O7" s="248"/>
      <c r="P7" s="249"/>
    </row>
    <row r="8" spans="1:16" ht="15.75" thickBot="1" x14ac:dyDescent="0.3">
      <c r="A8" s="235">
        <v>55580.49</v>
      </c>
      <c r="B8" s="233">
        <v>76686.98</v>
      </c>
      <c r="C8" s="236">
        <v>0.12</v>
      </c>
      <c r="D8" s="237">
        <f t="shared" si="0"/>
        <v>-6669.6576000000005</v>
      </c>
      <c r="E8" s="250">
        <f t="shared" ref="E8:E14" si="1">IF((F$4-B7)&lt;0,0,D8)</f>
        <v>0</v>
      </c>
      <c r="H8" s="236"/>
      <c r="I8" s="233"/>
      <c r="J8" s="246"/>
      <c r="K8" s="236"/>
      <c r="L8" s="236"/>
      <c r="M8" s="247"/>
      <c r="N8" s="247"/>
      <c r="O8" s="248"/>
      <c r="P8" s="249"/>
    </row>
    <row r="9" spans="1:16" ht="15.75" thickBot="1" x14ac:dyDescent="0.3">
      <c r="A9" s="235">
        <v>76686.990000000005</v>
      </c>
      <c r="B9" s="233">
        <v>135785.19</v>
      </c>
      <c r="C9" s="236">
        <v>0.1</v>
      </c>
      <c r="D9" s="237">
        <f t="shared" si="0"/>
        <v>-7668.6980000000003</v>
      </c>
      <c r="E9" s="250">
        <f t="shared" si="1"/>
        <v>0</v>
      </c>
      <c r="H9" s="236"/>
      <c r="I9" s="233"/>
      <c r="J9" s="246"/>
      <c r="K9" s="236"/>
      <c r="L9" s="236"/>
      <c r="M9" s="247"/>
      <c r="N9" s="247"/>
      <c r="O9" s="248"/>
      <c r="P9" s="249"/>
    </row>
    <row r="10" spans="1:16" ht="15.75" thickBot="1" x14ac:dyDescent="0.3">
      <c r="A10" s="235">
        <v>135785.20000000001</v>
      </c>
      <c r="B10" s="233">
        <v>334889.90999999997</v>
      </c>
      <c r="C10" s="236">
        <v>0.06</v>
      </c>
      <c r="D10" s="237">
        <f t="shared" si="0"/>
        <v>-8147.1113999999998</v>
      </c>
      <c r="E10" s="250">
        <f t="shared" si="1"/>
        <v>0</v>
      </c>
      <c r="H10" s="236"/>
      <c r="I10" s="233"/>
      <c r="J10" s="246"/>
      <c r="K10" s="236"/>
      <c r="L10" s="236"/>
      <c r="M10" s="247"/>
      <c r="N10" s="247"/>
      <c r="O10" s="248"/>
      <c r="P10" s="249"/>
    </row>
    <row r="11" spans="1:16" ht="15.75" thickBot="1" x14ac:dyDescent="0.3">
      <c r="A11" s="235">
        <v>334889.92</v>
      </c>
      <c r="B11" s="233">
        <v>1011705.21</v>
      </c>
      <c r="C11" s="236">
        <v>0.05</v>
      </c>
      <c r="D11" s="237">
        <f t="shared" si="0"/>
        <v>-16744.495500000001</v>
      </c>
      <c r="E11" s="250">
        <f t="shared" si="1"/>
        <v>0</v>
      </c>
      <c r="H11" s="236"/>
      <c r="I11" s="233"/>
      <c r="J11" s="246"/>
      <c r="K11" s="236"/>
      <c r="L11" s="236"/>
      <c r="M11" s="247"/>
      <c r="N11" s="247"/>
      <c r="O11" s="248"/>
      <c r="P11" s="249"/>
    </row>
    <row r="12" spans="1:16" ht="15.75" thickBot="1" x14ac:dyDescent="0.3">
      <c r="A12" s="235">
        <v>1011705.22</v>
      </c>
      <c r="B12" s="233">
        <v>2023410.42</v>
      </c>
      <c r="C12" s="236">
        <v>0.03</v>
      </c>
      <c r="D12" s="237">
        <f t="shared" si="0"/>
        <v>-30351.156299999999</v>
      </c>
      <c r="E12" s="250">
        <f t="shared" si="1"/>
        <v>0</v>
      </c>
      <c r="H12" s="236"/>
      <c r="I12" s="233"/>
      <c r="J12" s="246"/>
      <c r="K12" s="236"/>
      <c r="L12" s="236"/>
      <c r="M12" s="247"/>
      <c r="N12" s="247"/>
      <c r="O12" s="248"/>
      <c r="P12" s="249"/>
    </row>
    <row r="13" spans="1:16" ht="15.75" thickBot="1" x14ac:dyDescent="0.3">
      <c r="A13" s="235">
        <v>2023410.43</v>
      </c>
      <c r="B13" s="233">
        <v>3348899.01</v>
      </c>
      <c r="C13" s="236">
        <v>0.02</v>
      </c>
      <c r="D13" s="237">
        <f t="shared" si="0"/>
        <v>-40468.208399999996</v>
      </c>
      <c r="E13" s="250">
        <f t="shared" si="1"/>
        <v>0</v>
      </c>
      <c r="H13" s="236"/>
      <c r="I13" s="251"/>
      <c r="J13" s="246"/>
      <c r="K13" s="236"/>
      <c r="L13" s="236"/>
      <c r="M13" s="236"/>
      <c r="N13" s="236"/>
      <c r="O13" s="242"/>
    </row>
    <row r="14" spans="1:16" ht="15.75" thickBot="1" x14ac:dyDescent="0.3">
      <c r="A14" s="252">
        <v>3348899.02</v>
      </c>
      <c r="B14" s="233">
        <f>$F$4</f>
        <v>0</v>
      </c>
      <c r="C14" s="236">
        <v>0.01</v>
      </c>
      <c r="D14" s="237">
        <f t="shared" si="0"/>
        <v>-33488.9902</v>
      </c>
      <c r="E14" s="253">
        <f t="shared" si="1"/>
        <v>0</v>
      </c>
      <c r="H14" s="236"/>
      <c r="I14" s="236"/>
      <c r="J14" s="241"/>
      <c r="K14" s="236"/>
      <c r="L14" s="236"/>
      <c r="M14" s="236"/>
      <c r="N14" s="236"/>
      <c r="O14" s="242"/>
    </row>
    <row r="15" spans="1:16" x14ac:dyDescent="0.25">
      <c r="A15" s="235"/>
      <c r="B15" s="233"/>
      <c r="C15" s="236"/>
      <c r="D15" s="237"/>
      <c r="E15" s="254"/>
      <c r="H15" s="236"/>
      <c r="I15" s="236"/>
      <c r="J15" s="241"/>
      <c r="K15" s="236"/>
      <c r="L15" s="236"/>
      <c r="M15" s="236"/>
      <c r="N15" s="236"/>
      <c r="O15" s="242"/>
    </row>
    <row r="16" spans="1:16" x14ac:dyDescent="0.25">
      <c r="A16" s="252" t="s">
        <v>215</v>
      </c>
      <c r="B16" s="251">
        <v>1500</v>
      </c>
      <c r="C16" s="236"/>
      <c r="D16" s="237"/>
      <c r="E16" s="254"/>
      <c r="H16" s="236"/>
      <c r="I16" s="236"/>
      <c r="J16" s="241"/>
      <c r="K16" s="236"/>
      <c r="L16" s="236"/>
      <c r="M16" s="236"/>
      <c r="N16" s="236"/>
      <c r="O16" s="242"/>
    </row>
    <row r="17" spans="1:15" ht="15.75" thickBot="1" x14ac:dyDescent="0.3">
      <c r="A17" s="235"/>
      <c r="B17" s="233"/>
      <c r="C17" s="236"/>
      <c r="D17" s="237"/>
      <c r="E17" s="254"/>
      <c r="H17" s="236"/>
      <c r="I17" s="236"/>
      <c r="J17" s="255"/>
      <c r="K17" s="236"/>
      <c r="L17" s="236"/>
      <c r="M17" s="236"/>
      <c r="N17" s="236"/>
      <c r="O17" s="242"/>
    </row>
    <row r="18" spans="1:15" ht="15.75" thickBot="1" x14ac:dyDescent="0.3">
      <c r="A18" s="256" t="s">
        <v>228</v>
      </c>
      <c r="B18" s="257"/>
      <c r="C18" s="258"/>
      <c r="D18" s="259"/>
      <c r="E18" s="260">
        <f>IF(SUM(E6:E14)&lt;1500,1500,SUM(E6:E14)-SUM(E29:E37))</f>
        <v>1500</v>
      </c>
      <c r="H18" s="236"/>
      <c r="I18" s="236"/>
      <c r="J18" s="241"/>
      <c r="K18" s="236"/>
      <c r="L18" s="236"/>
      <c r="M18" s="236"/>
      <c r="N18" s="236"/>
      <c r="O18" s="242"/>
    </row>
    <row r="19" spans="1:15" ht="15.75" thickBot="1" x14ac:dyDescent="0.3">
      <c r="A19" s="256" t="s">
        <v>245</v>
      </c>
      <c r="B19" s="257"/>
      <c r="C19" s="258"/>
      <c r="D19" s="259"/>
      <c r="E19" s="260">
        <f>SUM(E29:E37)</f>
        <v>0</v>
      </c>
      <c r="H19" s="236"/>
      <c r="I19" s="236"/>
      <c r="J19" s="241"/>
      <c r="K19" s="236"/>
      <c r="L19" s="236"/>
      <c r="M19" s="236"/>
      <c r="N19" s="236"/>
      <c r="O19" s="242"/>
    </row>
    <row r="20" spans="1:15" ht="15.75" thickBot="1" x14ac:dyDescent="0.3">
      <c r="A20" s="256" t="s">
        <v>246</v>
      </c>
      <c r="B20" s="257"/>
      <c r="C20" s="258"/>
      <c r="D20" s="259"/>
      <c r="E20" s="260">
        <f>IF(SUM(E6:E14)&gt;1500,SUM(E6:E14),1500)</f>
        <v>1500</v>
      </c>
      <c r="H20" s="236"/>
      <c r="I20" s="236"/>
      <c r="J20" s="241"/>
      <c r="K20" s="236"/>
      <c r="L20" s="236"/>
      <c r="M20" s="236"/>
      <c r="N20" s="236"/>
      <c r="O20" s="242"/>
    </row>
    <row r="21" spans="1:15" ht="15.75" thickBot="1" x14ac:dyDescent="0.3">
      <c r="A21" s="256" t="s">
        <v>233</v>
      </c>
      <c r="B21" s="257"/>
      <c r="C21" s="258"/>
      <c r="D21" s="259"/>
      <c r="E21" s="261">
        <f>E20*F6</f>
        <v>0</v>
      </c>
      <c r="H21" s="236"/>
      <c r="I21" s="236"/>
      <c r="J21" s="241"/>
      <c r="K21" s="236"/>
      <c r="L21" s="236"/>
      <c r="M21" s="236"/>
      <c r="N21" s="236"/>
      <c r="O21" s="242"/>
    </row>
    <row r="22" spans="1:15" x14ac:dyDescent="0.25">
      <c r="A22" s="262"/>
      <c r="B22" s="262"/>
      <c r="D22" s="263"/>
      <c r="E22" s="262"/>
      <c r="G22" s="262"/>
      <c r="H22" s="236"/>
      <c r="I22" s="233"/>
      <c r="J22" s="241"/>
      <c r="K22" s="236"/>
      <c r="L22" s="236"/>
      <c r="M22" s="236"/>
      <c r="N22" s="236"/>
      <c r="O22" s="242"/>
    </row>
    <row r="23" spans="1:15" x14ac:dyDescent="0.25">
      <c r="A23" s="262"/>
      <c r="B23" s="262"/>
      <c r="D23" s="263"/>
      <c r="E23" s="262"/>
      <c r="J23" s="241"/>
      <c r="K23" s="236"/>
      <c r="L23" s="236"/>
      <c r="M23" s="236"/>
      <c r="N23" s="236"/>
      <c r="O23" s="242"/>
    </row>
    <row r="24" spans="1:15" ht="21" x14ac:dyDescent="0.35">
      <c r="A24" s="264" t="s">
        <v>222</v>
      </c>
      <c r="B24" s="265"/>
      <c r="C24" s="265"/>
      <c r="D24" s="265"/>
      <c r="E24" s="265"/>
      <c r="F24" s="265"/>
      <c r="G24" s="265"/>
      <c r="H24" s="265"/>
      <c r="J24" s="241"/>
      <c r="K24" s="236"/>
      <c r="L24" s="236"/>
      <c r="M24" s="236"/>
      <c r="N24" s="236"/>
      <c r="O24" s="242"/>
    </row>
    <row r="25" spans="1:15" x14ac:dyDescent="0.25">
      <c r="A25" s="252" t="s">
        <v>223</v>
      </c>
      <c r="B25" s="233"/>
      <c r="C25" s="236"/>
      <c r="D25" s="237"/>
      <c r="E25" s="233"/>
      <c r="J25" s="241"/>
      <c r="K25" s="236"/>
      <c r="L25" s="236"/>
      <c r="M25" s="236"/>
      <c r="N25" s="236"/>
      <c r="O25" s="242"/>
    </row>
    <row r="26" spans="1:15" x14ac:dyDescent="0.25">
      <c r="A26" s="235"/>
      <c r="B26" s="233"/>
      <c r="C26" s="236"/>
      <c r="D26" s="237"/>
      <c r="E26" s="233"/>
      <c r="J26" s="241"/>
      <c r="K26" s="236"/>
      <c r="L26" s="236"/>
      <c r="M26" s="236"/>
      <c r="N26" s="236"/>
      <c r="O26" s="242"/>
    </row>
    <row r="27" spans="1:15" ht="15.75" thickBot="1" x14ac:dyDescent="0.3">
      <c r="A27" s="243" t="s">
        <v>232</v>
      </c>
      <c r="B27" s="233"/>
      <c r="C27" s="236"/>
      <c r="D27" s="237"/>
      <c r="E27" s="233"/>
      <c r="F27" s="266"/>
      <c r="J27" s="267"/>
      <c r="K27" s="268"/>
      <c r="L27" s="268"/>
      <c r="M27" s="268"/>
      <c r="N27" s="268"/>
      <c r="O27" s="269"/>
    </row>
    <row r="28" spans="1:15" ht="15.75" thickBot="1" x14ac:dyDescent="0.3">
      <c r="A28" s="244" t="s">
        <v>241</v>
      </c>
      <c r="B28" s="230"/>
      <c r="C28" s="231"/>
      <c r="D28" s="232"/>
      <c r="E28" s="245"/>
    </row>
    <row r="29" spans="1:15" ht="15.75" thickBot="1" x14ac:dyDescent="0.3">
      <c r="A29" s="235"/>
      <c r="B29" s="233">
        <v>28142.02</v>
      </c>
      <c r="C29" s="236">
        <v>0.1</v>
      </c>
      <c r="D29" s="237">
        <f>IF($F$4&lt;A30,($F$4-B28)*C29,(B29-A29)*C29)</f>
        <v>0</v>
      </c>
      <c r="E29" s="250">
        <f>D29</f>
        <v>0</v>
      </c>
    </row>
    <row r="30" spans="1:15" ht="15.75" thickBot="1" x14ac:dyDescent="0.3">
      <c r="A30" s="235">
        <v>28142.03</v>
      </c>
      <c r="B30" s="233">
        <v>55580.480000000003</v>
      </c>
      <c r="C30" s="236">
        <v>4.4999999999999998E-2</v>
      </c>
      <c r="D30" s="237">
        <f t="shared" ref="D30:D37" si="2">IF($F$4&lt;A31,($F$4-B29)*C30,(B30-A30)*C30)</f>
        <v>-1266.3908999999999</v>
      </c>
      <c r="E30" s="250">
        <f>IF((F$4-B29)&lt;0,0,D30)</f>
        <v>0</v>
      </c>
    </row>
    <row r="31" spans="1:15" ht="15.75" thickBot="1" x14ac:dyDescent="0.3">
      <c r="A31" s="235">
        <v>55580.49</v>
      </c>
      <c r="B31" s="233">
        <v>76686.98</v>
      </c>
      <c r="C31" s="236">
        <v>0.03</v>
      </c>
      <c r="D31" s="237">
        <f t="shared" si="2"/>
        <v>-1667.4144000000001</v>
      </c>
      <c r="E31" s="250">
        <f t="shared" ref="E31:E37" si="3">IF((F$4-B30)&lt;0,0,D31)</f>
        <v>0</v>
      </c>
    </row>
    <row r="32" spans="1:15" ht="15.75" thickBot="1" x14ac:dyDescent="0.3">
      <c r="A32" s="235">
        <v>76686.990000000005</v>
      </c>
      <c r="B32" s="233">
        <v>135785.19</v>
      </c>
      <c r="C32" s="236">
        <v>0.02</v>
      </c>
      <c r="D32" s="237">
        <f t="shared" si="2"/>
        <v>-1533.7395999999999</v>
      </c>
      <c r="E32" s="250">
        <f t="shared" si="3"/>
        <v>0</v>
      </c>
    </row>
    <row r="33" spans="1:6" ht="15.75" thickBot="1" x14ac:dyDescent="0.3">
      <c r="A33" s="235">
        <v>135785.20000000001</v>
      </c>
      <c r="B33" s="233">
        <v>334889.90999999997</v>
      </c>
      <c r="C33" s="236">
        <v>0.01</v>
      </c>
      <c r="D33" s="237">
        <f t="shared" si="2"/>
        <v>-1357.8519000000001</v>
      </c>
      <c r="E33" s="250">
        <f t="shared" si="3"/>
        <v>0</v>
      </c>
    </row>
    <row r="34" spans="1:6" ht="15.75" thickBot="1" x14ac:dyDescent="0.3">
      <c r="A34" s="235">
        <v>334889.92</v>
      </c>
      <c r="B34" s="233">
        <v>1011705.21</v>
      </c>
      <c r="C34" s="236">
        <v>7.4999999999999997E-3</v>
      </c>
      <c r="D34" s="237">
        <f t="shared" si="2"/>
        <v>-2511.6743249999995</v>
      </c>
      <c r="E34" s="250">
        <f t="shared" si="3"/>
        <v>0</v>
      </c>
    </row>
    <row r="35" spans="1:6" ht="15.75" thickBot="1" x14ac:dyDescent="0.3">
      <c r="A35" s="235">
        <v>1011705.22</v>
      </c>
      <c r="B35" s="233">
        <v>2023410.42</v>
      </c>
      <c r="C35" s="236">
        <v>5.0000000000000001E-3</v>
      </c>
      <c r="D35" s="237">
        <f t="shared" si="2"/>
        <v>-5058.5260499999995</v>
      </c>
      <c r="E35" s="250">
        <f t="shared" si="3"/>
        <v>0</v>
      </c>
    </row>
    <row r="36" spans="1:6" ht="15.75" thickBot="1" x14ac:dyDescent="0.3">
      <c r="A36" s="235">
        <v>2023410.43</v>
      </c>
      <c r="B36" s="233">
        <v>3348899.01</v>
      </c>
      <c r="C36" s="236">
        <v>5.0000000000000001E-3</v>
      </c>
      <c r="D36" s="237">
        <f t="shared" si="2"/>
        <v>-10117.052099999999</v>
      </c>
      <c r="E36" s="250">
        <f t="shared" si="3"/>
        <v>0</v>
      </c>
    </row>
    <row r="37" spans="1:6" ht="15.75" thickBot="1" x14ac:dyDescent="0.3">
      <c r="A37" s="270">
        <v>3348899.02</v>
      </c>
      <c r="B37" s="233">
        <f>$F$4</f>
        <v>0</v>
      </c>
      <c r="C37" s="236">
        <v>5.0000000000000001E-3</v>
      </c>
      <c r="D37" s="237">
        <f t="shared" si="2"/>
        <v>-16744.4951</v>
      </c>
      <c r="E37" s="271">
        <f t="shared" si="3"/>
        <v>0</v>
      </c>
    </row>
    <row r="38" spans="1:6" x14ac:dyDescent="0.25">
      <c r="A38" s="235"/>
      <c r="B38" s="233"/>
      <c r="C38" s="236"/>
      <c r="D38" s="237"/>
      <c r="E38" s="254"/>
    </row>
    <row r="39" spans="1:6" x14ac:dyDescent="0.25">
      <c r="A39" s="235"/>
      <c r="B39" s="233"/>
      <c r="C39" s="236"/>
      <c r="D39" s="237"/>
      <c r="E39" s="254"/>
    </row>
    <row r="40" spans="1:6" x14ac:dyDescent="0.25">
      <c r="A40" s="235"/>
      <c r="B40" s="233"/>
      <c r="C40" s="236"/>
      <c r="D40" s="237"/>
      <c r="E40" s="254"/>
    </row>
    <row r="41" spans="1:6" x14ac:dyDescent="0.25">
      <c r="A41" s="252" t="s">
        <v>224</v>
      </c>
      <c r="B41" s="233"/>
      <c r="C41" s="236"/>
      <c r="D41" s="237"/>
      <c r="E41" s="272">
        <f>SUM(E29:E37)</f>
        <v>0</v>
      </c>
    </row>
    <row r="42" spans="1:6" ht="15.75" thickBot="1" x14ac:dyDescent="0.3">
      <c r="A42" s="252"/>
      <c r="B42" s="233"/>
      <c r="C42" s="236"/>
      <c r="D42" s="237"/>
      <c r="E42" s="273"/>
      <c r="F42" s="236"/>
    </row>
    <row r="43" spans="1:6" ht="15.75" thickBot="1" x14ac:dyDescent="0.3">
      <c r="A43" s="252"/>
      <c r="B43" s="274" t="s">
        <v>235</v>
      </c>
      <c r="C43" s="274" t="s">
        <v>237</v>
      </c>
      <c r="D43" s="275" t="s">
        <v>225</v>
      </c>
      <c r="E43" s="276" t="s">
        <v>236</v>
      </c>
    </row>
    <row r="44" spans="1:6" ht="15.75" thickBot="1" x14ac:dyDescent="0.3">
      <c r="A44" s="277" t="s">
        <v>205</v>
      </c>
      <c r="B44" s="278">
        <v>10.050000000000001</v>
      </c>
      <c r="C44" s="279">
        <v>10.55</v>
      </c>
      <c r="D44" s="227">
        <v>35</v>
      </c>
      <c r="E44" s="280">
        <f>D44*C44</f>
        <v>369.25</v>
      </c>
    </row>
    <row r="45" spans="1:6" ht="15.75" thickBot="1" x14ac:dyDescent="0.3">
      <c r="A45" s="277" t="s">
        <v>206</v>
      </c>
      <c r="B45" s="278">
        <v>13.41</v>
      </c>
      <c r="C45" s="279">
        <v>14.08</v>
      </c>
      <c r="D45" s="227">
        <v>75</v>
      </c>
      <c r="E45" s="280">
        <f>D45*C45</f>
        <v>1056</v>
      </c>
    </row>
    <row r="46" spans="1:6" ht="15.75" thickBot="1" x14ac:dyDescent="0.3">
      <c r="A46" s="277" t="s">
        <v>226</v>
      </c>
      <c r="B46" s="278">
        <v>6</v>
      </c>
      <c r="C46" s="279">
        <v>6</v>
      </c>
      <c r="D46" s="227"/>
      <c r="E46" s="280"/>
    </row>
    <row r="47" spans="1:6" ht="15.75" thickBot="1" x14ac:dyDescent="0.3">
      <c r="A47" s="277" t="s">
        <v>227</v>
      </c>
      <c r="B47" s="278">
        <v>6.7</v>
      </c>
      <c r="C47" s="279">
        <v>7.04</v>
      </c>
      <c r="D47" s="227">
        <v>265</v>
      </c>
      <c r="E47" s="280">
        <f>D47*C47</f>
        <v>1865.6</v>
      </c>
    </row>
    <row r="48" spans="1:6" ht="15.75" thickBot="1" x14ac:dyDescent="0.3">
      <c r="A48" s="277" t="s">
        <v>207</v>
      </c>
      <c r="B48" s="278">
        <v>56.29</v>
      </c>
      <c r="C48" s="279">
        <v>59.1</v>
      </c>
      <c r="D48" s="227"/>
      <c r="E48" s="280">
        <f>D48*C48</f>
        <v>0</v>
      </c>
    </row>
    <row r="49" spans="1:7" ht="15.75" thickBot="1" x14ac:dyDescent="0.3">
      <c r="A49" s="277" t="s">
        <v>208</v>
      </c>
      <c r="B49" s="281">
        <v>0.42</v>
      </c>
      <c r="C49" s="282">
        <v>0.44</v>
      </c>
      <c r="D49" s="228"/>
      <c r="E49" s="283">
        <f>D49*C49</f>
        <v>0</v>
      </c>
    </row>
    <row r="50" spans="1:7" ht="15.75" thickBot="1" x14ac:dyDescent="0.3">
      <c r="A50" s="235"/>
      <c r="B50" s="233"/>
      <c r="C50" s="236"/>
      <c r="D50" s="237"/>
      <c r="E50" s="254"/>
    </row>
    <row r="51" spans="1:7" ht="15.75" thickBot="1" x14ac:dyDescent="0.3">
      <c r="A51" s="256" t="s">
        <v>238</v>
      </c>
      <c r="B51" s="257"/>
      <c r="C51" s="258"/>
      <c r="D51" s="259"/>
      <c r="E51" s="261">
        <f>SUM(E44:E49)</f>
        <v>3290.85</v>
      </c>
      <c r="G51" s="262"/>
    </row>
    <row r="52" spans="1:7" ht="15.75" thickBot="1" x14ac:dyDescent="0.3">
      <c r="A52" s="256" t="s">
        <v>239</v>
      </c>
      <c r="B52" s="257"/>
      <c r="C52" s="258"/>
      <c r="D52" s="259"/>
      <c r="E52" s="284">
        <f>IF(E51&gt;E41,E51-E41,0)</f>
        <v>3290.85</v>
      </c>
    </row>
    <row r="53" spans="1:7" x14ac:dyDescent="0.25">
      <c r="A53" s="262"/>
      <c r="B53" s="262"/>
      <c r="D53" s="263"/>
      <c r="E53" s="262"/>
    </row>
    <row r="54" spans="1:7" x14ac:dyDescent="0.25">
      <c r="A54" s="285" t="s">
        <v>234</v>
      </c>
      <c r="B54" s="286"/>
      <c r="C54" s="287"/>
      <c r="D54" s="263"/>
      <c r="E54" s="262"/>
    </row>
    <row r="55" spans="1:7" x14ac:dyDescent="0.25">
      <c r="A55" s="288" t="s">
        <v>221</v>
      </c>
      <c r="B55" s="289"/>
      <c r="C55" s="290"/>
      <c r="D55" s="263"/>
      <c r="E55" s="262"/>
    </row>
    <row r="56" spans="1:7" x14ac:dyDescent="0.25">
      <c r="A56" s="291"/>
      <c r="B56" s="292">
        <v>28142.02</v>
      </c>
      <c r="C56" s="293">
        <v>0.1</v>
      </c>
      <c r="D56" s="263"/>
      <c r="E56" s="262"/>
    </row>
    <row r="57" spans="1:7" x14ac:dyDescent="0.25">
      <c r="A57" s="291">
        <v>28142.03</v>
      </c>
      <c r="B57" s="292">
        <v>55580.480000000003</v>
      </c>
      <c r="C57" s="293">
        <v>4.4999999999999998E-2</v>
      </c>
      <c r="D57" s="263"/>
      <c r="E57" s="262"/>
    </row>
    <row r="58" spans="1:7" x14ac:dyDescent="0.25">
      <c r="A58" s="291">
        <v>55580.49</v>
      </c>
      <c r="B58" s="292">
        <v>76686.98</v>
      </c>
      <c r="C58" s="293">
        <v>0.03</v>
      </c>
      <c r="D58" s="263"/>
      <c r="E58" s="262"/>
    </row>
    <row r="59" spans="1:7" x14ac:dyDescent="0.25">
      <c r="A59" s="291">
        <v>76686.990000000005</v>
      </c>
      <c r="B59" s="292">
        <v>135785.19</v>
      </c>
      <c r="C59" s="293">
        <v>0.02</v>
      </c>
      <c r="D59" s="263"/>
      <c r="E59" s="262"/>
    </row>
    <row r="60" spans="1:7" x14ac:dyDescent="0.25">
      <c r="A60" s="291">
        <v>135785.20000000001</v>
      </c>
      <c r="B60" s="292">
        <v>334889.90999999997</v>
      </c>
      <c r="C60" s="293">
        <v>0.01</v>
      </c>
      <c r="D60" s="263"/>
      <c r="E60" s="262"/>
    </row>
    <row r="61" spans="1:7" x14ac:dyDescent="0.25">
      <c r="A61" s="291">
        <v>334889.92</v>
      </c>
      <c r="B61" s="292">
        <v>1011705.21</v>
      </c>
      <c r="C61" s="293">
        <v>7.4999999999999997E-3</v>
      </c>
      <c r="D61" s="263"/>
      <c r="E61" s="262"/>
    </row>
    <row r="62" spans="1:7" x14ac:dyDescent="0.25">
      <c r="A62" s="291">
        <v>1011705.22</v>
      </c>
      <c r="B62" s="292">
        <v>2023410.42</v>
      </c>
      <c r="C62" s="293">
        <v>5.0000000000000001E-3</v>
      </c>
      <c r="D62" s="263"/>
      <c r="E62" s="262"/>
    </row>
    <row r="63" spans="1:7" x14ac:dyDescent="0.25">
      <c r="A63" s="294">
        <v>2023410.42</v>
      </c>
      <c r="B63" s="295">
        <v>3348899.01</v>
      </c>
      <c r="C63" s="296">
        <v>5.0000000000000001E-3</v>
      </c>
      <c r="D63" s="263"/>
      <c r="E63" s="262"/>
    </row>
    <row r="64" spans="1:7" x14ac:dyDescent="0.25">
      <c r="A64" s="262"/>
      <c r="B64" s="262"/>
      <c r="D64" s="263"/>
      <c r="E64" s="262"/>
    </row>
    <row r="65" spans="1:5" x14ac:dyDescent="0.25">
      <c r="A65" s="262"/>
      <c r="B65" s="262"/>
      <c r="D65" s="263"/>
      <c r="E65" s="262"/>
    </row>
    <row r="66" spans="1:5" x14ac:dyDescent="0.25">
      <c r="A66" s="262"/>
      <c r="B66" s="262"/>
      <c r="D66" s="263"/>
      <c r="E66" s="262"/>
    </row>
    <row r="67" spans="1:5" x14ac:dyDescent="0.25">
      <c r="A67" s="262"/>
      <c r="B67" s="262"/>
      <c r="D67" s="263"/>
      <c r="E67" s="262"/>
    </row>
    <row r="68" spans="1:5" x14ac:dyDescent="0.25">
      <c r="A68" s="262"/>
      <c r="B68" s="262"/>
      <c r="D68" s="263"/>
      <c r="E68" s="262"/>
    </row>
    <row r="69" spans="1:5" x14ac:dyDescent="0.25">
      <c r="A69" s="262"/>
      <c r="B69" s="262"/>
      <c r="D69" s="263"/>
      <c r="E69" s="262"/>
    </row>
    <row r="70" spans="1:5" x14ac:dyDescent="0.25">
      <c r="A70" s="262"/>
      <c r="B70" s="262"/>
      <c r="D70" s="263"/>
      <c r="E70" s="262"/>
    </row>
    <row r="71" spans="1:5" x14ac:dyDescent="0.25">
      <c r="A71" s="262"/>
      <c r="B71" s="262"/>
      <c r="D71" s="263"/>
      <c r="E71" s="262"/>
    </row>
    <row r="72" spans="1:5" x14ac:dyDescent="0.25">
      <c r="A72" s="262"/>
      <c r="B72" s="262"/>
      <c r="D72" s="263"/>
      <c r="E72" s="262"/>
    </row>
    <row r="73" spans="1:5" x14ac:dyDescent="0.25">
      <c r="A73" s="262"/>
      <c r="B73" s="262"/>
      <c r="D73" s="263"/>
      <c r="E73" s="262"/>
    </row>
    <row r="74" spans="1:5" x14ac:dyDescent="0.25">
      <c r="A74" s="262"/>
      <c r="B74" s="262"/>
      <c r="D74" s="263"/>
      <c r="E74" s="262"/>
    </row>
    <row r="75" spans="1:5" x14ac:dyDescent="0.25">
      <c r="A75" s="262"/>
      <c r="B75" s="262"/>
      <c r="D75" s="263"/>
      <c r="E75" s="262"/>
    </row>
    <row r="76" spans="1:5" x14ac:dyDescent="0.25">
      <c r="A76" s="262"/>
      <c r="B76" s="262"/>
      <c r="D76" s="263"/>
      <c r="E76" s="262"/>
    </row>
    <row r="77" spans="1:5" x14ac:dyDescent="0.25">
      <c r="A77" s="262"/>
      <c r="B77" s="262"/>
      <c r="D77" s="263"/>
      <c r="E77" s="262"/>
    </row>
    <row r="78" spans="1:5" x14ac:dyDescent="0.25">
      <c r="A78" s="262"/>
      <c r="B78" s="262"/>
      <c r="D78" s="263"/>
      <c r="E78" s="262"/>
    </row>
    <row r="79" spans="1:5" x14ac:dyDescent="0.25">
      <c r="A79" s="262"/>
      <c r="B79" s="262"/>
      <c r="D79" s="263"/>
      <c r="E79" s="262"/>
    </row>
    <row r="80" spans="1:5" x14ac:dyDescent="0.25">
      <c r="A80" s="262"/>
      <c r="B80" s="262"/>
      <c r="D80" s="263"/>
      <c r="E80" s="262"/>
    </row>
    <row r="81" spans="1:5" x14ac:dyDescent="0.25">
      <c r="A81" s="262"/>
      <c r="B81" s="262"/>
      <c r="D81" s="263"/>
      <c r="E81" s="262"/>
    </row>
    <row r="82" spans="1:5" x14ac:dyDescent="0.25">
      <c r="A82" s="262"/>
      <c r="B82" s="262"/>
      <c r="D82" s="263"/>
      <c r="E82" s="262"/>
    </row>
    <row r="83" spans="1:5" x14ac:dyDescent="0.25">
      <c r="A83" s="262"/>
      <c r="B83" s="262"/>
      <c r="D83" s="263"/>
      <c r="E83" s="262"/>
    </row>
    <row r="84" spans="1:5" x14ac:dyDescent="0.25">
      <c r="A84" s="262"/>
      <c r="B84" s="262"/>
      <c r="D84" s="263"/>
      <c r="E84" s="262"/>
    </row>
    <row r="85" spans="1:5" x14ac:dyDescent="0.25">
      <c r="A85" s="262"/>
      <c r="B85" s="262"/>
      <c r="D85" s="263"/>
      <c r="E85" s="262"/>
    </row>
    <row r="86" spans="1:5" x14ac:dyDescent="0.25">
      <c r="A86" s="262"/>
      <c r="B86" s="262"/>
      <c r="D86" s="263"/>
      <c r="E86" s="262"/>
    </row>
    <row r="87" spans="1:5" x14ac:dyDescent="0.25">
      <c r="A87" s="262"/>
      <c r="B87" s="262"/>
      <c r="D87" s="263"/>
      <c r="E87" s="262"/>
    </row>
    <row r="88" spans="1:5" x14ac:dyDescent="0.25">
      <c r="A88" s="262"/>
      <c r="B88" s="262"/>
      <c r="D88" s="263"/>
      <c r="E88" s="262"/>
    </row>
    <row r="89" spans="1:5" x14ac:dyDescent="0.25">
      <c r="A89" s="262"/>
      <c r="B89" s="262"/>
      <c r="D89" s="263"/>
      <c r="E89" s="262"/>
    </row>
    <row r="90" spans="1:5" x14ac:dyDescent="0.25">
      <c r="A90" s="262"/>
      <c r="B90" s="262"/>
      <c r="D90" s="263"/>
      <c r="E90" s="262"/>
    </row>
    <row r="91" spans="1:5" x14ac:dyDescent="0.25">
      <c r="A91" s="262"/>
      <c r="B91" s="262"/>
      <c r="D91" s="263"/>
      <c r="E91" s="262"/>
    </row>
    <row r="92" spans="1:5" x14ac:dyDescent="0.25">
      <c r="A92" s="262"/>
      <c r="B92" s="262"/>
      <c r="D92" s="263"/>
      <c r="E92" s="262"/>
    </row>
    <row r="93" spans="1:5" x14ac:dyDescent="0.25">
      <c r="A93" s="262"/>
      <c r="B93" s="262"/>
      <c r="D93" s="263"/>
      <c r="E93" s="262"/>
    </row>
    <row r="94" spans="1:5" x14ac:dyDescent="0.25">
      <c r="A94" s="262"/>
      <c r="B94" s="262"/>
      <c r="D94" s="263"/>
      <c r="E94" s="262"/>
    </row>
    <row r="95" spans="1:5" x14ac:dyDescent="0.25">
      <c r="A95" s="262"/>
      <c r="B95" s="262"/>
      <c r="D95" s="263"/>
      <c r="E95" s="262"/>
    </row>
    <row r="96" spans="1:5" x14ac:dyDescent="0.25">
      <c r="A96" s="262"/>
      <c r="B96" s="262"/>
      <c r="D96" s="263"/>
      <c r="E96" s="262"/>
    </row>
    <row r="97" spans="1:5" x14ac:dyDescent="0.25">
      <c r="A97" s="262"/>
      <c r="B97" s="262"/>
      <c r="D97" s="263"/>
      <c r="E97" s="262"/>
    </row>
    <row r="98" spans="1:5" x14ac:dyDescent="0.25">
      <c r="A98" s="262"/>
      <c r="B98" s="262"/>
      <c r="D98" s="263"/>
      <c r="E98" s="262"/>
    </row>
    <row r="99" spans="1:5" x14ac:dyDescent="0.25">
      <c r="A99" s="262"/>
      <c r="B99" s="262"/>
      <c r="D99" s="263"/>
      <c r="E99" s="262"/>
    </row>
    <row r="100" spans="1:5" x14ac:dyDescent="0.25">
      <c r="A100" s="262"/>
      <c r="B100" s="262"/>
      <c r="D100" s="263"/>
      <c r="E100" s="262"/>
    </row>
    <row r="101" spans="1:5" x14ac:dyDescent="0.25">
      <c r="A101" s="262"/>
      <c r="B101" s="262"/>
      <c r="D101" s="263"/>
      <c r="E101" s="262"/>
    </row>
    <row r="102" spans="1:5" x14ac:dyDescent="0.25">
      <c r="A102" s="262"/>
      <c r="B102" s="262"/>
      <c r="D102" s="263"/>
      <c r="E102" s="262"/>
    </row>
    <row r="103" spans="1:5" x14ac:dyDescent="0.25">
      <c r="A103" s="262"/>
      <c r="B103" s="262"/>
      <c r="D103" s="263"/>
      <c r="E103" s="262"/>
    </row>
    <row r="104" spans="1:5" x14ac:dyDescent="0.25">
      <c r="A104" s="262"/>
      <c r="B104" s="262"/>
      <c r="D104" s="263"/>
      <c r="E104" s="262"/>
    </row>
    <row r="105" spans="1:5" x14ac:dyDescent="0.25">
      <c r="A105" s="262"/>
      <c r="B105" s="262"/>
      <c r="D105" s="263"/>
      <c r="E105" s="262"/>
    </row>
    <row r="106" spans="1:5" x14ac:dyDescent="0.25">
      <c r="A106" s="262"/>
      <c r="B106" s="262"/>
      <c r="D106" s="263"/>
      <c r="E106" s="262"/>
    </row>
    <row r="107" spans="1:5" x14ac:dyDescent="0.25">
      <c r="A107" s="262"/>
      <c r="B107" s="262"/>
      <c r="D107" s="263"/>
      <c r="E107" s="262"/>
    </row>
    <row r="108" spans="1:5" x14ac:dyDescent="0.25">
      <c r="A108" s="262"/>
      <c r="B108" s="262"/>
      <c r="D108" s="263"/>
      <c r="E108" s="262"/>
    </row>
    <row r="109" spans="1:5" x14ac:dyDescent="0.25">
      <c r="A109" s="262"/>
      <c r="B109" s="262"/>
      <c r="D109" s="263"/>
      <c r="E109" s="262"/>
    </row>
    <row r="110" spans="1:5" x14ac:dyDescent="0.25">
      <c r="A110" s="262"/>
      <c r="B110" s="262"/>
      <c r="D110" s="263"/>
      <c r="E110" s="262"/>
    </row>
    <row r="111" spans="1:5" x14ac:dyDescent="0.25">
      <c r="A111" s="262"/>
      <c r="B111" s="262"/>
      <c r="D111" s="263"/>
      <c r="E111" s="262"/>
    </row>
    <row r="112" spans="1:5" x14ac:dyDescent="0.25">
      <c r="A112" s="262"/>
      <c r="B112" s="262"/>
      <c r="D112" s="263"/>
      <c r="E112" s="262"/>
    </row>
    <row r="113" spans="1:5" x14ac:dyDescent="0.25">
      <c r="A113" s="262"/>
      <c r="B113" s="262"/>
      <c r="D113" s="263"/>
      <c r="E113" s="262"/>
    </row>
    <row r="114" spans="1:5" x14ac:dyDescent="0.25">
      <c r="A114" s="262"/>
      <c r="B114" s="262"/>
      <c r="D114" s="263"/>
      <c r="E114" s="262"/>
    </row>
    <row r="115" spans="1:5" x14ac:dyDescent="0.25">
      <c r="A115" s="262"/>
      <c r="B115" s="262"/>
      <c r="D115" s="263"/>
      <c r="E115" s="262"/>
    </row>
    <row r="116" spans="1:5" x14ac:dyDescent="0.25">
      <c r="A116" s="262"/>
      <c r="B116" s="262"/>
      <c r="D116" s="263"/>
      <c r="E116" s="262"/>
    </row>
    <row r="117" spans="1:5" x14ac:dyDescent="0.25">
      <c r="A117" s="262"/>
      <c r="B117" s="262"/>
      <c r="D117" s="263"/>
      <c r="E117" s="262"/>
    </row>
    <row r="118" spans="1:5" x14ac:dyDescent="0.25">
      <c r="A118" s="262"/>
      <c r="B118" s="262"/>
      <c r="D118" s="263"/>
      <c r="E118" s="262"/>
    </row>
    <row r="119" spans="1:5" x14ac:dyDescent="0.25">
      <c r="A119" s="262"/>
      <c r="B119" s="262"/>
      <c r="D119" s="263"/>
      <c r="E119" s="262"/>
    </row>
    <row r="120" spans="1:5" x14ac:dyDescent="0.25">
      <c r="A120" s="262"/>
      <c r="B120" s="262"/>
      <c r="D120" s="263"/>
      <c r="E120" s="262"/>
    </row>
    <row r="121" spans="1:5" x14ac:dyDescent="0.25">
      <c r="A121" s="262"/>
      <c r="B121" s="262"/>
      <c r="D121" s="263"/>
      <c r="E121" s="262"/>
    </row>
    <row r="122" spans="1:5" x14ac:dyDescent="0.25">
      <c r="A122" s="262"/>
      <c r="B122" s="262"/>
      <c r="D122" s="263"/>
      <c r="E122" s="262"/>
    </row>
    <row r="123" spans="1:5" x14ac:dyDescent="0.25">
      <c r="A123" s="262"/>
      <c r="B123" s="262"/>
      <c r="D123" s="263"/>
      <c r="E123" s="262"/>
    </row>
    <row r="124" spans="1:5" x14ac:dyDescent="0.25">
      <c r="A124" s="262"/>
      <c r="B124" s="262"/>
      <c r="D124" s="263"/>
      <c r="E124" s="262"/>
    </row>
    <row r="125" spans="1:5" x14ac:dyDescent="0.25">
      <c r="A125" s="262"/>
      <c r="B125" s="262"/>
      <c r="D125" s="263"/>
      <c r="E125" s="262"/>
    </row>
    <row r="126" spans="1:5" x14ac:dyDescent="0.25">
      <c r="A126" s="262"/>
      <c r="B126" s="262"/>
      <c r="D126" s="263"/>
      <c r="E126" s="262"/>
    </row>
    <row r="127" spans="1:5" x14ac:dyDescent="0.25">
      <c r="A127" s="262"/>
      <c r="B127" s="262"/>
      <c r="D127" s="263"/>
      <c r="E127" s="262"/>
    </row>
    <row r="128" spans="1:5" x14ac:dyDescent="0.25">
      <c r="A128" s="262"/>
      <c r="B128" s="262"/>
      <c r="D128" s="263"/>
      <c r="E128" s="262"/>
    </row>
    <row r="129" spans="1:5" x14ac:dyDescent="0.25">
      <c r="A129" s="262"/>
      <c r="B129" s="262"/>
      <c r="D129" s="263"/>
      <c r="E129" s="262"/>
    </row>
    <row r="130" spans="1:5" x14ac:dyDescent="0.25">
      <c r="A130" s="262"/>
      <c r="B130" s="262"/>
      <c r="D130" s="263"/>
      <c r="E130" s="262"/>
    </row>
    <row r="131" spans="1:5" x14ac:dyDescent="0.25">
      <c r="A131" s="262"/>
      <c r="B131" s="262"/>
      <c r="D131" s="263"/>
      <c r="E131" s="262"/>
    </row>
    <row r="132" spans="1:5" x14ac:dyDescent="0.25">
      <c r="A132" s="262"/>
      <c r="B132" s="262"/>
      <c r="D132" s="263"/>
      <c r="E132" s="262"/>
    </row>
    <row r="133" spans="1:5" x14ac:dyDescent="0.25">
      <c r="A133" s="262"/>
      <c r="B133" s="262"/>
      <c r="D133" s="263"/>
      <c r="E133" s="262"/>
    </row>
    <row r="134" spans="1:5" x14ac:dyDescent="0.25">
      <c r="A134" s="262"/>
      <c r="B134" s="262"/>
      <c r="D134" s="263"/>
      <c r="E134" s="262"/>
    </row>
    <row r="135" spans="1:5" x14ac:dyDescent="0.25">
      <c r="A135" s="262"/>
      <c r="B135" s="262"/>
      <c r="D135" s="263"/>
      <c r="E135" s="262"/>
    </row>
    <row r="136" spans="1:5" x14ac:dyDescent="0.25">
      <c r="A136" s="262"/>
      <c r="B136" s="262"/>
      <c r="D136" s="263"/>
      <c r="E136" s="262"/>
    </row>
    <row r="137" spans="1:5" x14ac:dyDescent="0.25">
      <c r="A137" s="262"/>
      <c r="B137" s="262"/>
      <c r="D137" s="263"/>
      <c r="E137" s="262"/>
    </row>
    <row r="138" spans="1:5" x14ac:dyDescent="0.25">
      <c r="A138" s="262"/>
      <c r="B138" s="262"/>
      <c r="D138" s="263"/>
      <c r="E138" s="262"/>
    </row>
    <row r="139" spans="1:5" x14ac:dyDescent="0.25">
      <c r="A139" s="262"/>
      <c r="B139" s="262"/>
      <c r="D139" s="263"/>
      <c r="E139" s="262"/>
    </row>
    <row r="140" spans="1:5" x14ac:dyDescent="0.25">
      <c r="A140" s="262"/>
      <c r="B140" s="262"/>
      <c r="D140" s="263"/>
      <c r="E140" s="262"/>
    </row>
    <row r="141" spans="1:5" x14ac:dyDescent="0.25">
      <c r="A141" s="262"/>
      <c r="B141" s="262"/>
      <c r="D141" s="263"/>
      <c r="E141" s="262"/>
    </row>
    <row r="142" spans="1:5" x14ac:dyDescent="0.25">
      <c r="A142" s="262"/>
      <c r="B142" s="262"/>
      <c r="D142" s="263"/>
      <c r="E142" s="262"/>
    </row>
    <row r="143" spans="1:5" x14ac:dyDescent="0.25">
      <c r="A143" s="262"/>
      <c r="B143" s="262"/>
      <c r="D143" s="263"/>
      <c r="E143" s="262"/>
    </row>
    <row r="144" spans="1:5" x14ac:dyDescent="0.25">
      <c r="A144" s="262"/>
      <c r="B144" s="262"/>
      <c r="D144" s="263"/>
      <c r="E144" s="262"/>
    </row>
    <row r="145" spans="1:5" x14ac:dyDescent="0.25">
      <c r="A145" s="262"/>
      <c r="B145" s="262"/>
      <c r="D145" s="263"/>
      <c r="E145" s="262"/>
    </row>
    <row r="146" spans="1:5" x14ac:dyDescent="0.25">
      <c r="A146" s="262"/>
      <c r="B146" s="262"/>
      <c r="D146" s="263"/>
      <c r="E146" s="262"/>
    </row>
    <row r="147" spans="1:5" x14ac:dyDescent="0.25">
      <c r="A147" s="262"/>
      <c r="B147" s="262"/>
      <c r="D147" s="263"/>
      <c r="E147" s="262"/>
    </row>
    <row r="148" spans="1:5" x14ac:dyDescent="0.25">
      <c r="A148" s="262"/>
      <c r="B148" s="262"/>
      <c r="D148" s="263"/>
      <c r="E148" s="262"/>
    </row>
    <row r="149" spans="1:5" x14ac:dyDescent="0.25">
      <c r="A149" s="262"/>
      <c r="B149" s="262"/>
      <c r="D149" s="263"/>
      <c r="E149" s="262"/>
    </row>
    <row r="150" spans="1:5" x14ac:dyDescent="0.25">
      <c r="A150" s="262"/>
      <c r="B150" s="262"/>
      <c r="D150" s="263"/>
      <c r="E150" s="262"/>
    </row>
    <row r="151" spans="1:5" x14ac:dyDescent="0.25">
      <c r="A151" s="262"/>
      <c r="B151" s="262"/>
      <c r="D151" s="263"/>
      <c r="E151" s="262"/>
    </row>
    <row r="152" spans="1:5" x14ac:dyDescent="0.25">
      <c r="A152" s="262"/>
      <c r="B152" s="262"/>
      <c r="D152" s="263"/>
      <c r="E152" s="262"/>
    </row>
    <row r="153" spans="1:5" x14ac:dyDescent="0.25">
      <c r="A153" s="262"/>
      <c r="B153" s="262"/>
      <c r="D153" s="263"/>
      <c r="E153" s="262"/>
    </row>
    <row r="154" spans="1:5" x14ac:dyDescent="0.25">
      <c r="A154" s="262"/>
      <c r="B154" s="262"/>
      <c r="D154" s="263"/>
      <c r="E154" s="262"/>
    </row>
    <row r="155" spans="1:5" x14ac:dyDescent="0.25">
      <c r="A155" s="262"/>
      <c r="B155" s="262"/>
      <c r="D155" s="263"/>
      <c r="E155" s="262"/>
    </row>
    <row r="156" spans="1:5" x14ac:dyDescent="0.25">
      <c r="A156" s="262"/>
      <c r="B156" s="262"/>
      <c r="D156" s="263"/>
      <c r="E156" s="262"/>
    </row>
    <row r="157" spans="1:5" x14ac:dyDescent="0.25">
      <c r="A157" s="262"/>
      <c r="B157" s="262"/>
      <c r="D157" s="263"/>
      <c r="E157" s="262"/>
    </row>
    <row r="158" spans="1:5" x14ac:dyDescent="0.25">
      <c r="A158" s="262"/>
      <c r="B158" s="262"/>
      <c r="D158" s="263"/>
      <c r="E158" s="262"/>
    </row>
    <row r="159" spans="1:5" x14ac:dyDescent="0.25">
      <c r="A159" s="262"/>
      <c r="B159" s="262"/>
      <c r="D159" s="263"/>
      <c r="E159" s="262"/>
    </row>
    <row r="160" spans="1:5" x14ac:dyDescent="0.25">
      <c r="A160" s="262"/>
      <c r="B160" s="262"/>
      <c r="D160" s="263"/>
      <c r="E160" s="262"/>
    </row>
    <row r="161" spans="1:5" x14ac:dyDescent="0.25">
      <c r="A161" s="262"/>
      <c r="B161" s="262"/>
      <c r="D161" s="263"/>
      <c r="E161" s="262"/>
    </row>
    <row r="162" spans="1:5" x14ac:dyDescent="0.25">
      <c r="A162" s="262"/>
      <c r="B162" s="262"/>
      <c r="D162" s="263"/>
      <c r="E162" s="262"/>
    </row>
    <row r="163" spans="1:5" x14ac:dyDescent="0.25">
      <c r="A163" s="262"/>
      <c r="B163" s="262"/>
      <c r="D163" s="263"/>
      <c r="E163" s="262"/>
    </row>
    <row r="164" spans="1:5" x14ac:dyDescent="0.25">
      <c r="A164" s="262"/>
      <c r="B164" s="262"/>
      <c r="D164" s="263"/>
      <c r="E164" s="262"/>
    </row>
    <row r="165" spans="1:5" x14ac:dyDescent="0.25">
      <c r="A165" s="262"/>
      <c r="B165" s="262"/>
      <c r="D165" s="263"/>
      <c r="E165" s="262"/>
    </row>
    <row r="166" spans="1:5" x14ac:dyDescent="0.25">
      <c r="A166" s="262"/>
      <c r="B166" s="262"/>
      <c r="D166" s="263"/>
      <c r="E166" s="262"/>
    </row>
    <row r="167" spans="1:5" x14ac:dyDescent="0.25">
      <c r="A167" s="262"/>
      <c r="B167" s="262"/>
      <c r="D167" s="263"/>
      <c r="E167" s="262"/>
    </row>
    <row r="168" spans="1:5" x14ac:dyDescent="0.25">
      <c r="A168" s="262"/>
      <c r="B168" s="262"/>
      <c r="D168" s="263"/>
      <c r="E168" s="262"/>
    </row>
    <row r="169" spans="1:5" x14ac:dyDescent="0.25">
      <c r="A169" s="262"/>
      <c r="B169" s="262"/>
      <c r="D169" s="263"/>
      <c r="E169" s="262"/>
    </row>
    <row r="170" spans="1:5" x14ac:dyDescent="0.25">
      <c r="A170" s="262"/>
      <c r="B170" s="262"/>
      <c r="D170" s="263"/>
      <c r="E170" s="262"/>
    </row>
    <row r="171" spans="1:5" x14ac:dyDescent="0.25">
      <c r="A171" s="262"/>
      <c r="B171" s="262"/>
      <c r="D171" s="263"/>
      <c r="E171" s="262"/>
    </row>
    <row r="172" spans="1:5" x14ac:dyDescent="0.25">
      <c r="A172" s="262"/>
      <c r="B172" s="262"/>
      <c r="D172" s="263"/>
      <c r="E172" s="262"/>
    </row>
    <row r="173" spans="1:5" x14ac:dyDescent="0.25">
      <c r="A173" s="262"/>
      <c r="B173" s="262"/>
      <c r="D173" s="263"/>
      <c r="E173" s="262"/>
    </row>
    <row r="174" spans="1:5" x14ac:dyDescent="0.25">
      <c r="A174" s="262"/>
      <c r="B174" s="262"/>
      <c r="D174" s="263"/>
      <c r="E174" s="262"/>
    </row>
    <row r="175" spans="1:5" x14ac:dyDescent="0.25">
      <c r="A175" s="262"/>
      <c r="B175" s="262"/>
      <c r="D175" s="263"/>
      <c r="E175" s="262"/>
    </row>
    <row r="176" spans="1:5" x14ac:dyDescent="0.25">
      <c r="A176" s="262"/>
      <c r="B176" s="262"/>
      <c r="D176" s="263"/>
      <c r="E176" s="262"/>
    </row>
    <row r="177" spans="1:5" x14ac:dyDescent="0.25">
      <c r="A177" s="262"/>
      <c r="B177" s="262"/>
      <c r="D177" s="263"/>
      <c r="E177" s="262"/>
    </row>
    <row r="178" spans="1:5" x14ac:dyDescent="0.25">
      <c r="A178" s="262"/>
      <c r="B178" s="262"/>
      <c r="D178" s="263"/>
      <c r="E178" s="262"/>
    </row>
    <row r="179" spans="1:5" x14ac:dyDescent="0.25">
      <c r="A179" s="262"/>
      <c r="B179" s="262"/>
      <c r="D179" s="263"/>
      <c r="E179" s="262"/>
    </row>
    <row r="180" spans="1:5" x14ac:dyDescent="0.25">
      <c r="A180" s="262"/>
      <c r="B180" s="262"/>
      <c r="D180" s="263"/>
      <c r="E180" s="262"/>
    </row>
    <row r="181" spans="1:5" x14ac:dyDescent="0.25">
      <c r="A181" s="262"/>
      <c r="B181" s="262"/>
      <c r="D181" s="263"/>
      <c r="E181" s="262"/>
    </row>
    <row r="182" spans="1:5" x14ac:dyDescent="0.25">
      <c r="A182" s="262"/>
      <c r="B182" s="262"/>
      <c r="D182" s="263"/>
      <c r="E182" s="262"/>
    </row>
    <row r="183" spans="1:5" x14ac:dyDescent="0.25">
      <c r="A183" s="262"/>
      <c r="B183" s="262"/>
      <c r="D183" s="263"/>
      <c r="E183" s="262"/>
    </row>
    <row r="184" spans="1:5" x14ac:dyDescent="0.25">
      <c r="A184" s="262"/>
      <c r="B184" s="262"/>
      <c r="D184" s="263"/>
      <c r="E184" s="262"/>
    </row>
    <row r="185" spans="1:5" x14ac:dyDescent="0.25">
      <c r="A185" s="262"/>
      <c r="B185" s="262"/>
      <c r="D185" s="263"/>
      <c r="E185" s="262"/>
    </row>
    <row r="186" spans="1:5" x14ac:dyDescent="0.25">
      <c r="A186" s="262"/>
      <c r="B186" s="262"/>
      <c r="D186" s="263"/>
      <c r="E186" s="262"/>
    </row>
    <row r="187" spans="1:5" x14ac:dyDescent="0.25">
      <c r="A187" s="262"/>
      <c r="B187" s="262"/>
      <c r="D187" s="263"/>
      <c r="E187" s="262"/>
    </row>
    <row r="188" spans="1:5" x14ac:dyDescent="0.25">
      <c r="A188" s="262"/>
      <c r="B188" s="262"/>
      <c r="D188" s="263"/>
      <c r="E188" s="262"/>
    </row>
    <row r="189" spans="1:5" x14ac:dyDescent="0.25">
      <c r="A189" s="262"/>
      <c r="B189" s="262"/>
      <c r="D189" s="263"/>
      <c r="E189" s="262"/>
    </row>
    <row r="190" spans="1:5" x14ac:dyDescent="0.25">
      <c r="A190" s="262"/>
      <c r="B190" s="262"/>
      <c r="D190" s="263"/>
      <c r="E190" s="262"/>
    </row>
    <row r="191" spans="1:5" x14ac:dyDescent="0.25">
      <c r="A191" s="262"/>
      <c r="B191" s="262"/>
      <c r="D191" s="263"/>
      <c r="E191" s="262"/>
    </row>
    <row r="192" spans="1:5" x14ac:dyDescent="0.25">
      <c r="A192" s="262"/>
      <c r="B192" s="262"/>
      <c r="D192" s="263"/>
      <c r="E192" s="262"/>
    </row>
    <row r="193" spans="1:5" x14ac:dyDescent="0.25">
      <c r="A193" s="262"/>
      <c r="B193" s="262"/>
      <c r="D193" s="263"/>
      <c r="E193" s="262"/>
    </row>
    <row r="194" spans="1:5" x14ac:dyDescent="0.25">
      <c r="A194" s="262"/>
      <c r="B194" s="262"/>
      <c r="D194" s="263"/>
      <c r="E194" s="262"/>
    </row>
    <row r="195" spans="1:5" x14ac:dyDescent="0.25">
      <c r="A195" s="262"/>
      <c r="B195" s="262"/>
      <c r="D195" s="263"/>
      <c r="E195" s="262"/>
    </row>
    <row r="196" spans="1:5" x14ac:dyDescent="0.25">
      <c r="A196" s="262"/>
      <c r="B196" s="262"/>
      <c r="D196" s="263"/>
      <c r="E196" s="262"/>
    </row>
    <row r="197" spans="1:5" x14ac:dyDescent="0.25">
      <c r="A197" s="262"/>
      <c r="B197" s="262"/>
      <c r="D197" s="263"/>
      <c r="E197" s="262"/>
    </row>
    <row r="198" spans="1:5" x14ac:dyDescent="0.25">
      <c r="A198" s="262"/>
      <c r="B198" s="262"/>
      <c r="D198" s="263"/>
      <c r="E198" s="262"/>
    </row>
    <row r="199" spans="1:5" x14ac:dyDescent="0.25">
      <c r="A199" s="262"/>
      <c r="B199" s="262"/>
      <c r="D199" s="263"/>
      <c r="E199" s="262"/>
    </row>
    <row r="200" spans="1:5" x14ac:dyDescent="0.25">
      <c r="A200" s="262"/>
      <c r="B200" s="262"/>
      <c r="D200" s="263"/>
      <c r="E200" s="262"/>
    </row>
    <row r="201" spans="1:5" x14ac:dyDescent="0.25">
      <c r="A201" s="262"/>
      <c r="B201" s="262"/>
      <c r="D201" s="263"/>
      <c r="E201" s="262"/>
    </row>
    <row r="202" spans="1:5" x14ac:dyDescent="0.25">
      <c r="A202" s="262"/>
      <c r="B202" s="262"/>
      <c r="D202" s="263"/>
      <c r="E202" s="262"/>
    </row>
    <row r="203" spans="1:5" x14ac:dyDescent="0.25">
      <c r="A203" s="262"/>
      <c r="B203" s="262"/>
      <c r="D203" s="263"/>
      <c r="E203" s="262"/>
    </row>
    <row r="204" spans="1:5" x14ac:dyDescent="0.25">
      <c r="A204" s="262"/>
      <c r="B204" s="262"/>
      <c r="D204" s="263"/>
      <c r="E204" s="262"/>
    </row>
    <row r="205" spans="1:5" x14ac:dyDescent="0.25">
      <c r="A205" s="262"/>
      <c r="B205" s="262"/>
      <c r="D205" s="263"/>
      <c r="E205" s="262"/>
    </row>
    <row r="206" spans="1:5" x14ac:dyDescent="0.25">
      <c r="A206" s="262"/>
      <c r="B206" s="262"/>
      <c r="D206" s="263"/>
      <c r="E206" s="262"/>
    </row>
    <row r="207" spans="1:5" x14ac:dyDescent="0.25">
      <c r="A207" s="262"/>
      <c r="B207" s="262"/>
      <c r="D207" s="263"/>
      <c r="E207" s="262"/>
    </row>
    <row r="208" spans="1:5" x14ac:dyDescent="0.25">
      <c r="A208" s="262"/>
      <c r="B208" s="262"/>
      <c r="D208" s="263"/>
      <c r="E208" s="262"/>
    </row>
    <row r="209" spans="1:5" x14ac:dyDescent="0.25">
      <c r="A209" s="262"/>
      <c r="B209" s="262"/>
      <c r="D209" s="263"/>
      <c r="E209" s="262"/>
    </row>
    <row r="210" spans="1:5" x14ac:dyDescent="0.25">
      <c r="A210" s="262"/>
      <c r="B210" s="262"/>
      <c r="D210" s="263"/>
      <c r="E210" s="262"/>
    </row>
    <row r="211" spans="1:5" x14ac:dyDescent="0.25">
      <c r="A211" s="262"/>
      <c r="B211" s="262"/>
      <c r="D211" s="263"/>
      <c r="E211" s="262"/>
    </row>
    <row r="212" spans="1:5" x14ac:dyDescent="0.25">
      <c r="A212" s="262"/>
      <c r="B212" s="262"/>
      <c r="D212" s="263"/>
      <c r="E212" s="262"/>
    </row>
    <row r="213" spans="1:5" x14ac:dyDescent="0.25">
      <c r="A213" s="262"/>
      <c r="B213" s="262"/>
      <c r="D213" s="263"/>
      <c r="E213" s="262"/>
    </row>
    <row r="214" spans="1:5" x14ac:dyDescent="0.25">
      <c r="A214" s="262"/>
      <c r="B214" s="262"/>
      <c r="D214" s="263"/>
      <c r="E214" s="262"/>
    </row>
    <row r="215" spans="1:5" x14ac:dyDescent="0.25">
      <c r="A215" s="262"/>
      <c r="B215" s="262"/>
      <c r="D215" s="263"/>
      <c r="E215" s="262"/>
    </row>
    <row r="216" spans="1:5" x14ac:dyDescent="0.25">
      <c r="A216" s="262"/>
      <c r="B216" s="262"/>
      <c r="D216" s="263"/>
      <c r="E216" s="262"/>
    </row>
    <row r="217" spans="1:5" x14ac:dyDescent="0.25">
      <c r="A217" s="262"/>
      <c r="B217" s="262"/>
      <c r="D217" s="263"/>
      <c r="E217" s="262"/>
    </row>
    <row r="218" spans="1:5" x14ac:dyDescent="0.25">
      <c r="A218" s="262"/>
      <c r="B218" s="262"/>
      <c r="D218" s="263"/>
      <c r="E218" s="262"/>
    </row>
    <row r="219" spans="1:5" x14ac:dyDescent="0.25">
      <c r="A219" s="262"/>
      <c r="B219" s="262"/>
      <c r="D219" s="263"/>
      <c r="E219" s="262"/>
    </row>
    <row r="220" spans="1:5" x14ac:dyDescent="0.25">
      <c r="A220" s="262"/>
      <c r="B220" s="262"/>
      <c r="D220" s="263"/>
      <c r="E220" s="262"/>
    </row>
    <row r="221" spans="1:5" x14ac:dyDescent="0.25">
      <c r="A221" s="262"/>
      <c r="B221" s="262"/>
      <c r="D221" s="263"/>
      <c r="E221" s="262"/>
    </row>
    <row r="222" spans="1:5" x14ac:dyDescent="0.25">
      <c r="A222" s="262"/>
      <c r="B222" s="262"/>
      <c r="D222" s="263"/>
      <c r="E222" s="262"/>
    </row>
    <row r="223" spans="1:5" x14ac:dyDescent="0.25">
      <c r="A223" s="262"/>
      <c r="B223" s="262"/>
      <c r="D223" s="263"/>
      <c r="E223" s="262"/>
    </row>
    <row r="224" spans="1:5" x14ac:dyDescent="0.25">
      <c r="A224" s="262"/>
      <c r="B224" s="262"/>
      <c r="D224" s="263"/>
      <c r="E224" s="262"/>
    </row>
    <row r="225" spans="1:5" x14ac:dyDescent="0.25">
      <c r="A225" s="262"/>
      <c r="B225" s="262"/>
      <c r="D225" s="263"/>
      <c r="E225" s="262"/>
    </row>
    <row r="226" spans="1:5" x14ac:dyDescent="0.25">
      <c r="A226" s="262"/>
      <c r="B226" s="262"/>
      <c r="D226" s="263"/>
      <c r="E226" s="262"/>
    </row>
    <row r="227" spans="1:5" x14ac:dyDescent="0.25">
      <c r="A227" s="262"/>
      <c r="B227" s="262"/>
      <c r="D227" s="263"/>
      <c r="E227" s="262"/>
    </row>
    <row r="228" spans="1:5" x14ac:dyDescent="0.25">
      <c r="A228" s="262"/>
      <c r="B228" s="262"/>
      <c r="D228" s="263"/>
      <c r="E228" s="262"/>
    </row>
    <row r="229" spans="1:5" x14ac:dyDescent="0.25">
      <c r="A229" s="262"/>
      <c r="B229" s="262"/>
      <c r="D229" s="263"/>
      <c r="E229" s="262"/>
    </row>
    <row r="230" spans="1:5" x14ac:dyDescent="0.25">
      <c r="A230" s="262"/>
      <c r="B230" s="262"/>
      <c r="D230" s="263"/>
      <c r="E230" s="262"/>
    </row>
    <row r="231" spans="1:5" x14ac:dyDescent="0.25">
      <c r="A231" s="262"/>
      <c r="B231" s="262"/>
      <c r="D231" s="263"/>
      <c r="E231" s="262"/>
    </row>
    <row r="232" spans="1:5" x14ac:dyDescent="0.25">
      <c r="A232" s="262"/>
      <c r="B232" s="262"/>
      <c r="D232" s="263"/>
      <c r="E232" s="262"/>
    </row>
    <row r="233" spans="1:5" x14ac:dyDescent="0.25">
      <c r="A233" s="262"/>
      <c r="B233" s="262"/>
      <c r="D233" s="263"/>
      <c r="E233" s="262"/>
    </row>
    <row r="234" spans="1:5" x14ac:dyDescent="0.25">
      <c r="A234" s="262"/>
      <c r="B234" s="262"/>
      <c r="D234" s="263"/>
      <c r="E234" s="262"/>
    </row>
    <row r="235" spans="1:5" x14ac:dyDescent="0.25">
      <c r="A235" s="262"/>
      <c r="B235" s="262"/>
      <c r="D235" s="263"/>
      <c r="E235" s="262"/>
    </row>
    <row r="236" spans="1:5" x14ac:dyDescent="0.25">
      <c r="A236" s="262"/>
      <c r="B236" s="262"/>
      <c r="D236" s="263"/>
      <c r="E236" s="262"/>
    </row>
    <row r="237" spans="1:5" x14ac:dyDescent="0.25">
      <c r="A237" s="262"/>
      <c r="B237" s="262"/>
      <c r="D237" s="263"/>
      <c r="E237" s="262"/>
    </row>
    <row r="238" spans="1:5" x14ac:dyDescent="0.25">
      <c r="A238" s="262"/>
      <c r="B238" s="262"/>
      <c r="D238" s="263"/>
      <c r="E238" s="262"/>
    </row>
    <row r="239" spans="1:5" x14ac:dyDescent="0.25">
      <c r="A239" s="262"/>
      <c r="B239" s="262"/>
      <c r="D239" s="263"/>
      <c r="E239" s="262"/>
    </row>
    <row r="240" spans="1:5" x14ac:dyDescent="0.25">
      <c r="A240" s="262"/>
      <c r="B240" s="262"/>
      <c r="D240" s="263"/>
      <c r="E240" s="262"/>
    </row>
    <row r="241" spans="1:5" x14ac:dyDescent="0.25">
      <c r="A241" s="262"/>
      <c r="B241" s="262"/>
      <c r="D241" s="263"/>
      <c r="E241" s="262"/>
    </row>
    <row r="242" spans="1:5" x14ac:dyDescent="0.25">
      <c r="A242" s="262"/>
      <c r="B242" s="262"/>
      <c r="D242" s="263"/>
      <c r="E242" s="262"/>
    </row>
    <row r="243" spans="1:5" x14ac:dyDescent="0.25">
      <c r="A243" s="262"/>
      <c r="B243" s="262"/>
      <c r="D243" s="263"/>
      <c r="E243" s="262"/>
    </row>
    <row r="244" spans="1:5" x14ac:dyDescent="0.25">
      <c r="A244" s="262"/>
      <c r="B244" s="262"/>
      <c r="D244" s="263"/>
      <c r="E244" s="262"/>
    </row>
    <row r="245" spans="1:5" x14ac:dyDescent="0.25">
      <c r="A245" s="262"/>
      <c r="B245" s="262"/>
      <c r="D245" s="263"/>
      <c r="E245" s="262"/>
    </row>
    <row r="246" spans="1:5" x14ac:dyDescent="0.25">
      <c r="A246" s="262"/>
      <c r="B246" s="262"/>
      <c r="D246" s="263"/>
      <c r="E246" s="262"/>
    </row>
    <row r="247" spans="1:5" x14ac:dyDescent="0.25">
      <c r="A247" s="262"/>
      <c r="B247" s="262"/>
      <c r="D247" s="263"/>
      <c r="E247" s="262"/>
    </row>
    <row r="248" spans="1:5" x14ac:dyDescent="0.25">
      <c r="A248" s="262"/>
      <c r="B248" s="262"/>
      <c r="D248" s="263"/>
      <c r="E248" s="262"/>
    </row>
    <row r="249" spans="1:5" x14ac:dyDescent="0.25">
      <c r="A249" s="262"/>
      <c r="B249" s="262"/>
      <c r="D249" s="263"/>
      <c r="E249" s="262"/>
    </row>
    <row r="250" spans="1:5" x14ac:dyDescent="0.25">
      <c r="A250" s="262"/>
      <c r="B250" s="262"/>
      <c r="D250" s="263"/>
      <c r="E250" s="262"/>
    </row>
    <row r="251" spans="1:5" x14ac:dyDescent="0.25">
      <c r="A251" s="262"/>
      <c r="B251" s="262"/>
      <c r="D251" s="263"/>
      <c r="E251" s="262"/>
    </row>
    <row r="252" spans="1:5" x14ac:dyDescent="0.25">
      <c r="A252" s="262"/>
      <c r="B252" s="262"/>
      <c r="D252" s="263"/>
      <c r="E252" s="262"/>
    </row>
    <row r="253" spans="1:5" x14ac:dyDescent="0.25">
      <c r="A253" s="262"/>
      <c r="B253" s="262"/>
      <c r="D253" s="263"/>
      <c r="E253" s="262"/>
    </row>
    <row r="254" spans="1:5" x14ac:dyDescent="0.25">
      <c r="A254" s="262"/>
      <c r="B254" s="262"/>
      <c r="D254" s="263"/>
      <c r="E254" s="262"/>
    </row>
    <row r="255" spans="1:5" x14ac:dyDescent="0.25">
      <c r="A255" s="262"/>
      <c r="B255" s="262"/>
      <c r="D255" s="263"/>
      <c r="E255" s="262"/>
    </row>
    <row r="256" spans="1:5" x14ac:dyDescent="0.25">
      <c r="A256" s="262"/>
      <c r="B256" s="262"/>
      <c r="D256" s="263"/>
      <c r="E256" s="262"/>
    </row>
    <row r="257" spans="1:5" x14ac:dyDescent="0.25">
      <c r="A257" s="262"/>
      <c r="B257" s="262"/>
      <c r="D257" s="263"/>
      <c r="E257" s="262"/>
    </row>
    <row r="258" spans="1:5" x14ac:dyDescent="0.25">
      <c r="A258" s="262"/>
      <c r="B258" s="262"/>
      <c r="D258" s="263"/>
      <c r="E258" s="262"/>
    </row>
    <row r="259" spans="1:5" x14ac:dyDescent="0.25">
      <c r="A259" s="262"/>
      <c r="B259" s="262"/>
      <c r="D259" s="263"/>
      <c r="E259" s="262"/>
    </row>
    <row r="260" spans="1:5" x14ac:dyDescent="0.25">
      <c r="A260" s="262"/>
      <c r="B260" s="262"/>
      <c r="D260" s="263"/>
      <c r="E260" s="262"/>
    </row>
    <row r="261" spans="1:5" x14ac:dyDescent="0.25">
      <c r="A261" s="262"/>
      <c r="B261" s="262"/>
      <c r="D261" s="263"/>
      <c r="E261" s="262"/>
    </row>
    <row r="262" spans="1:5" x14ac:dyDescent="0.25">
      <c r="A262" s="262"/>
      <c r="B262" s="262"/>
      <c r="D262" s="263"/>
      <c r="E262" s="262"/>
    </row>
    <row r="263" spans="1:5" x14ac:dyDescent="0.25">
      <c r="A263" s="262"/>
      <c r="B263" s="262"/>
      <c r="D263" s="263"/>
      <c r="E263" s="262"/>
    </row>
    <row r="264" spans="1:5" x14ac:dyDescent="0.25">
      <c r="A264" s="262"/>
      <c r="B264" s="262"/>
      <c r="D264" s="263"/>
      <c r="E264" s="262"/>
    </row>
    <row r="265" spans="1:5" x14ac:dyDescent="0.25">
      <c r="A265" s="262"/>
      <c r="B265" s="262"/>
      <c r="D265" s="263"/>
      <c r="E265" s="262"/>
    </row>
    <row r="266" spans="1:5" x14ac:dyDescent="0.25">
      <c r="A266" s="262"/>
      <c r="B266" s="262"/>
      <c r="D266" s="263"/>
      <c r="E266" s="262"/>
    </row>
    <row r="267" spans="1:5" x14ac:dyDescent="0.25">
      <c r="A267" s="262"/>
      <c r="B267" s="262"/>
      <c r="D267" s="263"/>
      <c r="E267" s="262"/>
    </row>
    <row r="268" spans="1:5" x14ac:dyDescent="0.25">
      <c r="A268" s="262"/>
      <c r="B268" s="262"/>
      <c r="D268" s="263"/>
      <c r="E268" s="262"/>
    </row>
    <row r="269" spans="1:5" x14ac:dyDescent="0.25">
      <c r="A269" s="262"/>
      <c r="B269" s="262"/>
      <c r="D269" s="263"/>
      <c r="E269" s="262"/>
    </row>
    <row r="270" spans="1:5" x14ac:dyDescent="0.25">
      <c r="A270" s="262"/>
      <c r="B270" s="262"/>
      <c r="D270" s="263"/>
      <c r="E270" s="262"/>
    </row>
    <row r="271" spans="1:5" x14ac:dyDescent="0.25">
      <c r="A271" s="262"/>
      <c r="B271" s="262"/>
      <c r="D271" s="263"/>
      <c r="E271" s="262"/>
    </row>
    <row r="272" spans="1:5" x14ac:dyDescent="0.25">
      <c r="A272" s="262"/>
      <c r="B272" s="262"/>
      <c r="D272" s="263"/>
      <c r="E272" s="262"/>
    </row>
    <row r="273" spans="1:5" x14ac:dyDescent="0.25">
      <c r="A273" s="262"/>
      <c r="B273" s="262"/>
      <c r="D273" s="263"/>
      <c r="E273" s="262"/>
    </row>
    <row r="274" spans="1:5" x14ac:dyDescent="0.25">
      <c r="A274" s="262"/>
      <c r="B274" s="262"/>
      <c r="D274" s="263"/>
      <c r="E274" s="262"/>
    </row>
    <row r="275" spans="1:5" x14ac:dyDescent="0.25">
      <c r="A275" s="262"/>
      <c r="B275" s="262"/>
      <c r="D275" s="263"/>
      <c r="E275" s="262"/>
    </row>
    <row r="276" spans="1:5" x14ac:dyDescent="0.25">
      <c r="A276" s="262"/>
      <c r="B276" s="262"/>
      <c r="D276" s="263"/>
      <c r="E276" s="262"/>
    </row>
    <row r="277" spans="1:5" x14ac:dyDescent="0.25">
      <c r="A277" s="262"/>
      <c r="B277" s="262"/>
      <c r="D277" s="263"/>
      <c r="E277" s="262"/>
    </row>
    <row r="278" spans="1:5" x14ac:dyDescent="0.25">
      <c r="A278" s="262"/>
      <c r="B278" s="262"/>
      <c r="D278" s="263"/>
      <c r="E278" s="262"/>
    </row>
    <row r="279" spans="1:5" x14ac:dyDescent="0.25">
      <c r="A279" s="262"/>
      <c r="B279" s="262"/>
      <c r="D279" s="263"/>
      <c r="E279" s="262"/>
    </row>
    <row r="280" spans="1:5" x14ac:dyDescent="0.25">
      <c r="A280" s="262"/>
      <c r="B280" s="262"/>
      <c r="D280" s="263"/>
      <c r="E280" s="262"/>
    </row>
    <row r="281" spans="1:5" x14ac:dyDescent="0.25">
      <c r="A281" s="262"/>
      <c r="B281" s="262"/>
      <c r="D281" s="263"/>
      <c r="E281" s="262"/>
    </row>
    <row r="282" spans="1:5" x14ac:dyDescent="0.25">
      <c r="A282" s="262"/>
      <c r="B282" s="262"/>
      <c r="D282" s="263"/>
      <c r="E282" s="262"/>
    </row>
  </sheetData>
  <sheetProtection sheet="1" objects="1" scenarios="1"/>
  <protectedRanges>
    <protectedRange sqref="E51:E52" name="Bereik2"/>
  </protectedRanges>
  <pageMargins left="0.7" right="0.7" top="0.75" bottom="0.75" header="0.3" footer="0.3"/>
  <pageSetup paperSize="9"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37A9B-0128-4F6C-BBFD-F3F4089B2E98}">
  <sheetPr>
    <tabColor rgb="FFFF0000"/>
  </sheetPr>
  <dimension ref="A1:F12"/>
  <sheetViews>
    <sheetView workbookViewId="0">
      <selection activeCell="I18" sqref="I18"/>
    </sheetView>
  </sheetViews>
  <sheetFormatPr defaultColWidth="8.85546875" defaultRowHeight="15" x14ac:dyDescent="0.25"/>
  <cols>
    <col min="1" max="1" width="80.42578125" style="90" bestFit="1" customWidth="1"/>
    <col min="2" max="6" width="14.7109375" style="90" customWidth="1"/>
    <col min="7" max="16384" width="8.85546875" style="90"/>
  </cols>
  <sheetData>
    <row r="1" spans="1:6" ht="21" x14ac:dyDescent="0.35">
      <c r="A1" s="88" t="s">
        <v>217</v>
      </c>
      <c r="B1" s="122"/>
      <c r="C1" s="96"/>
      <c r="D1" s="96"/>
      <c r="E1" s="96"/>
    </row>
    <row r="2" spans="1:6" x14ac:dyDescent="0.25">
      <c r="A2" s="96"/>
      <c r="B2" s="96"/>
      <c r="C2" s="96"/>
      <c r="D2" s="96"/>
      <c r="E2" s="96"/>
    </row>
    <row r="3" spans="1:6" ht="15.75" thickBot="1" x14ac:dyDescent="0.3">
      <c r="A3" s="96"/>
      <c r="B3" s="96"/>
      <c r="C3" s="96"/>
      <c r="D3" s="96"/>
      <c r="E3" s="96"/>
    </row>
    <row r="4" spans="1:6" ht="15.75" thickBot="1" x14ac:dyDescent="0.3">
      <c r="A4" s="96"/>
      <c r="B4" s="96"/>
      <c r="C4" s="96"/>
      <c r="D4" s="96"/>
      <c r="E4" s="96"/>
      <c r="F4" s="92">
        <f>CURATOR!K29</f>
        <v>0</v>
      </c>
    </row>
    <row r="5" spans="1:6" x14ac:dyDescent="0.25">
      <c r="A5" s="147" t="s">
        <v>240</v>
      </c>
      <c r="B5" s="123"/>
      <c r="C5" s="123"/>
      <c r="D5" s="123"/>
      <c r="E5" s="124"/>
    </row>
    <row r="6" spans="1:6" x14ac:dyDescent="0.25">
      <c r="A6" s="91"/>
      <c r="B6" s="89">
        <v>351775.11</v>
      </c>
      <c r="C6" s="89">
        <v>0.05</v>
      </c>
      <c r="D6" s="89">
        <f>IF($F$4&lt;A7,(F$4-B5)*C6,(B6-A6)*C6)</f>
        <v>0</v>
      </c>
      <c r="E6" s="93">
        <f>D6</f>
        <v>0</v>
      </c>
    </row>
    <row r="7" spans="1:6" x14ac:dyDescent="0.25">
      <c r="A7" s="91">
        <v>351775.12</v>
      </c>
      <c r="B7" s="89">
        <v>1758877.53</v>
      </c>
      <c r="C7" s="89">
        <v>0.03</v>
      </c>
      <c r="D7" s="89">
        <f t="shared" ref="D7:D8" si="0">IF($F$4&lt;A8,(F$4-B6)*C7,(B7-A7)*C7)</f>
        <v>-10553.253299999998</v>
      </c>
      <c r="E7" s="93">
        <f>IF(($F$4-B6)&lt;0,0,D7)</f>
        <v>0</v>
      </c>
    </row>
    <row r="8" spans="1:6" x14ac:dyDescent="0.25">
      <c r="A8" s="91">
        <v>1758877.54</v>
      </c>
      <c r="B8" s="89">
        <v>3517751.07</v>
      </c>
      <c r="C8" s="89">
        <v>0.02</v>
      </c>
      <c r="D8" s="89">
        <f t="shared" si="0"/>
        <v>-35177.550600000002</v>
      </c>
      <c r="E8" s="93">
        <f t="shared" ref="E8:E9" si="1">IF(($F$4-B7)&lt;0,0,D8)</f>
        <v>0</v>
      </c>
    </row>
    <row r="9" spans="1:6" x14ac:dyDescent="0.25">
      <c r="A9" s="91">
        <v>3517751.08</v>
      </c>
      <c r="B9" s="89" t="s">
        <v>209</v>
      </c>
      <c r="C9" s="89">
        <v>0.01</v>
      </c>
      <c r="D9" s="89">
        <f>($F$4-A9)*1%</f>
        <v>-35177.510800000004</v>
      </c>
      <c r="E9" s="93">
        <f t="shared" si="1"/>
        <v>0</v>
      </c>
    </row>
    <row r="10" spans="1:6" x14ac:dyDescent="0.25">
      <c r="A10" s="91"/>
      <c r="B10" s="89"/>
      <c r="C10" s="89"/>
      <c r="D10" s="89"/>
      <c r="E10" s="93"/>
    </row>
    <row r="11" spans="1:6" x14ac:dyDescent="0.25">
      <c r="A11" s="94" t="s">
        <v>228</v>
      </c>
      <c r="B11" s="95"/>
      <c r="C11" s="95"/>
      <c r="D11" s="95"/>
      <c r="E11" s="148">
        <f>SUM(E6:E10)</f>
        <v>0</v>
      </c>
    </row>
    <row r="12" spans="1:6" x14ac:dyDescent="0.25">
      <c r="A12" s="96"/>
      <c r="B12" s="96"/>
      <c r="C12" s="96"/>
      <c r="D12" s="96"/>
      <c r="E12" s="96"/>
    </row>
  </sheetData>
  <sheetProtection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7F71-FBF7-4441-9DAF-51D40FBFCAE9}">
  <dimension ref="A1:G14"/>
  <sheetViews>
    <sheetView workbookViewId="0"/>
  </sheetViews>
  <sheetFormatPr defaultRowHeight="15" x14ac:dyDescent="0.25"/>
  <cols>
    <col min="1" max="1" width="15.42578125" customWidth="1"/>
    <col min="2" max="2" width="21.7109375" customWidth="1"/>
    <col min="3" max="3" width="13.140625" hidden="1" customWidth="1"/>
    <col min="4" max="4" width="30.42578125" bestFit="1" customWidth="1"/>
    <col min="5" max="5" width="3.85546875" hidden="1" customWidth="1"/>
    <col min="6" max="6" width="20.140625" customWidth="1"/>
  </cols>
  <sheetData>
    <row r="1" spans="1:7" x14ac:dyDescent="0.25">
      <c r="A1" s="1" t="s">
        <v>30</v>
      </c>
      <c r="B1" s="71" t="s">
        <v>212</v>
      </c>
      <c r="C1" s="72"/>
      <c r="D1" s="71" t="s">
        <v>213</v>
      </c>
      <c r="E1" s="72"/>
      <c r="F1" s="71" t="s">
        <v>214</v>
      </c>
      <c r="G1" s="71"/>
    </row>
    <row r="2" spans="1:7" x14ac:dyDescent="0.25">
      <c r="A2" s="73"/>
    </row>
    <row r="3" spans="1:7" x14ac:dyDescent="0.25">
      <c r="A3" s="73"/>
    </row>
    <row r="4" spans="1:7" x14ac:dyDescent="0.25">
      <c r="A4" s="73"/>
    </row>
    <row r="5" spans="1:7" x14ac:dyDescent="0.25">
      <c r="A5" s="73"/>
    </row>
    <row r="6" spans="1:7" x14ac:dyDescent="0.25">
      <c r="A6" s="73"/>
    </row>
    <row r="7" spans="1:7" x14ac:dyDescent="0.25">
      <c r="A7" s="73"/>
    </row>
    <row r="8" spans="1:7" x14ac:dyDescent="0.25">
      <c r="A8" s="73"/>
    </row>
    <row r="9" spans="1:7" x14ac:dyDescent="0.25">
      <c r="A9" s="73"/>
    </row>
    <row r="10" spans="1:7" x14ac:dyDescent="0.25">
      <c r="A10" s="73"/>
    </row>
    <row r="11" spans="1:7" x14ac:dyDescent="0.25">
      <c r="A11" s="73"/>
    </row>
    <row r="12" spans="1:7" x14ac:dyDescent="0.25">
      <c r="A12" s="73"/>
    </row>
    <row r="14" spans="1:7" x14ac:dyDescent="0.25">
      <c r="F14" s="74">
        <f>SUM(F2:F12)</f>
        <v>0</v>
      </c>
    </row>
  </sheetData>
  <sheetProtection sheet="1" objects="1" scenarios="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F9CD7-3053-4AC0-B2A8-3A24DF4A5ED2}">
  <dimension ref="A1"/>
  <sheetViews>
    <sheetView topLeftCell="A13"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Q139"/>
  <sheetViews>
    <sheetView topLeftCell="A19" workbookViewId="0">
      <selection activeCell="E16" sqref="E16"/>
    </sheetView>
  </sheetViews>
  <sheetFormatPr defaultColWidth="9.140625" defaultRowHeight="15" x14ac:dyDescent="0.25"/>
  <cols>
    <col min="1" max="1" width="1.7109375" style="173" customWidth="1"/>
    <col min="2" max="2" width="19.7109375" style="173" customWidth="1"/>
    <col min="3" max="3" width="3.140625" style="173" customWidth="1"/>
    <col min="4" max="4" width="40.85546875" style="173" customWidth="1"/>
    <col min="5" max="11" width="14.7109375" style="173" customWidth="1"/>
    <col min="12" max="12" width="12.42578125" style="173" bestFit="1" customWidth="1"/>
    <col min="13" max="13" width="9.140625" style="173"/>
    <col min="14" max="14" width="5.28515625" style="173" customWidth="1"/>
    <col min="15" max="15" width="9.140625" style="173" customWidth="1"/>
    <col min="16" max="16" width="0.28515625" style="173" customWidth="1"/>
    <col min="17" max="17" width="22.5703125" style="727" customWidth="1"/>
    <col min="18" max="16384" width="9.140625" style="173"/>
  </cols>
  <sheetData>
    <row r="1" spans="2:16" ht="21" x14ac:dyDescent="0.35">
      <c r="B1" s="876" t="s">
        <v>0</v>
      </c>
      <c r="C1" s="876"/>
      <c r="D1" s="876"/>
      <c r="E1" s="876"/>
      <c r="F1" s="876"/>
      <c r="G1" s="876"/>
      <c r="H1" s="876"/>
      <c r="I1" s="876"/>
      <c r="J1" s="876"/>
      <c r="K1" s="876"/>
      <c r="L1" s="876"/>
      <c r="M1" s="876"/>
      <c r="N1" s="876"/>
      <c r="O1" s="876"/>
      <c r="P1" s="876"/>
    </row>
    <row r="2" spans="2:16" ht="15.75" customHeight="1" thickBot="1" x14ac:dyDescent="0.4">
      <c r="B2" s="728">
        <f>IF(' NB(72)'!D1=0,'NB (77)'!D1,' NB(72)'!D1)</f>
        <v>0</v>
      </c>
      <c r="C2" s="729"/>
      <c r="D2" s="730"/>
      <c r="E2" s="730"/>
      <c r="F2" s="730"/>
      <c r="G2" s="730"/>
      <c r="H2" s="730"/>
      <c r="I2" s="730"/>
      <c r="J2" s="730"/>
      <c r="K2" s="730"/>
      <c r="L2" s="730"/>
      <c r="M2" s="730"/>
      <c r="N2" s="730"/>
      <c r="O2" s="730"/>
      <c r="P2" s="730"/>
    </row>
    <row r="3" spans="2:16" ht="15.75" customHeight="1" x14ac:dyDescent="0.35">
      <c r="B3" s="731" t="s">
        <v>115</v>
      </c>
      <c r="C3" s="905"/>
      <c r="D3" s="906"/>
      <c r="E3" s="906"/>
      <c r="F3" s="907"/>
      <c r="G3" s="730"/>
      <c r="H3" s="732"/>
      <c r="I3" s="730"/>
      <c r="J3" s="730"/>
      <c r="K3" s="730"/>
      <c r="L3" s="730"/>
      <c r="M3" s="730"/>
      <c r="N3" s="730"/>
      <c r="O3" s="730"/>
      <c r="P3" s="730"/>
    </row>
    <row r="4" spans="2:16" ht="15.75" customHeight="1" x14ac:dyDescent="0.35">
      <c r="B4" s="733" t="s">
        <v>1</v>
      </c>
      <c r="C4" s="908"/>
      <c r="D4" s="909"/>
      <c r="E4" s="909"/>
      <c r="F4" s="910"/>
      <c r="G4" s="730"/>
      <c r="H4" s="730"/>
      <c r="I4" s="730"/>
      <c r="J4" s="730"/>
      <c r="K4" s="730"/>
      <c r="L4" s="730"/>
      <c r="M4" s="730"/>
      <c r="N4" s="730"/>
      <c r="O4" s="730"/>
      <c r="P4" s="730"/>
    </row>
    <row r="5" spans="2:16" ht="15.75" customHeight="1" x14ac:dyDescent="0.35">
      <c r="B5" s="874"/>
      <c r="C5" s="880"/>
      <c r="D5" s="881"/>
      <c r="E5" s="881"/>
      <c r="F5" s="882"/>
      <c r="G5" s="730"/>
      <c r="H5" s="730"/>
      <c r="I5" s="730"/>
      <c r="J5" s="730"/>
      <c r="K5" s="730"/>
      <c r="L5" s="730"/>
      <c r="M5" s="730"/>
      <c r="N5" s="730"/>
      <c r="O5" s="730"/>
      <c r="P5" s="730"/>
    </row>
    <row r="6" spans="2:16" ht="15.75" customHeight="1" x14ac:dyDescent="0.35">
      <c r="B6" s="875"/>
      <c r="C6" s="877"/>
      <c r="D6" s="878"/>
      <c r="E6" s="878"/>
      <c r="F6" s="879"/>
      <c r="G6" s="730"/>
      <c r="H6" s="730"/>
      <c r="I6" s="730"/>
      <c r="J6" s="730"/>
      <c r="K6" s="730"/>
      <c r="L6" s="730"/>
      <c r="M6" s="730"/>
      <c r="N6" s="730"/>
      <c r="O6" s="730"/>
      <c r="P6" s="730"/>
    </row>
    <row r="7" spans="2:16" ht="15.75" customHeight="1" x14ac:dyDescent="0.35">
      <c r="B7" s="734" t="s">
        <v>2</v>
      </c>
      <c r="C7" s="911"/>
      <c r="D7" s="912"/>
      <c r="E7" s="912"/>
      <c r="F7" s="913"/>
      <c r="G7" s="730"/>
      <c r="H7" s="730"/>
      <c r="I7" s="730"/>
      <c r="J7" s="730"/>
      <c r="K7" s="730"/>
      <c r="L7" s="730"/>
      <c r="M7" s="730"/>
      <c r="N7" s="730"/>
      <c r="O7" s="730"/>
      <c r="P7" s="730"/>
    </row>
    <row r="8" spans="2:16" ht="15.75" customHeight="1" x14ac:dyDescent="0.35">
      <c r="B8" s="734" t="s">
        <v>116</v>
      </c>
      <c r="C8" s="914"/>
      <c r="D8" s="912"/>
      <c r="E8" s="912"/>
      <c r="F8" s="913"/>
      <c r="G8" s="730"/>
      <c r="H8" s="730"/>
      <c r="I8" s="730"/>
      <c r="J8" s="730"/>
      <c r="K8" s="730"/>
      <c r="L8" s="730"/>
      <c r="M8" s="730"/>
      <c r="N8" s="730"/>
      <c r="O8" s="730"/>
      <c r="P8" s="730"/>
    </row>
    <row r="9" spans="2:16" ht="15.75" customHeight="1" x14ac:dyDescent="0.35">
      <c r="B9" s="733" t="s">
        <v>114</v>
      </c>
      <c r="C9" s="908"/>
      <c r="D9" s="909"/>
      <c r="E9" s="909"/>
      <c r="F9" s="910"/>
      <c r="G9" s="730"/>
      <c r="H9" s="730"/>
      <c r="I9" s="730"/>
      <c r="J9" s="730"/>
      <c r="K9" s="730"/>
      <c r="L9" s="730"/>
      <c r="M9" s="730"/>
      <c r="N9" s="730"/>
      <c r="O9" s="730"/>
      <c r="P9" s="730"/>
    </row>
    <row r="10" spans="2:16" ht="15.75" customHeight="1" x14ac:dyDescent="0.25">
      <c r="B10" s="735"/>
      <c r="C10" s="877"/>
      <c r="D10" s="878"/>
      <c r="E10" s="878"/>
      <c r="F10" s="879"/>
      <c r="G10" s="729"/>
      <c r="H10" s="729"/>
      <c r="I10" s="729"/>
      <c r="J10" s="736"/>
      <c r="K10" s="736"/>
      <c r="L10" s="729"/>
      <c r="M10" s="729"/>
      <c r="N10" s="729"/>
      <c r="O10" s="729"/>
      <c r="P10" s="729"/>
    </row>
    <row r="11" spans="2:16" ht="15.75" customHeight="1" x14ac:dyDescent="0.25">
      <c r="B11" s="734" t="s">
        <v>3</v>
      </c>
      <c r="C11" s="911"/>
      <c r="D11" s="912"/>
      <c r="E11" s="912"/>
      <c r="F11" s="913"/>
      <c r="G11" s="737"/>
      <c r="H11" s="729"/>
      <c r="I11" s="729"/>
      <c r="J11" s="736"/>
      <c r="K11" s="736"/>
      <c r="L11" s="729"/>
      <c r="M11" s="729"/>
      <c r="N11" s="729"/>
      <c r="O11" s="729"/>
      <c r="P11" s="729"/>
    </row>
    <row r="12" spans="2:16" ht="15.75" customHeight="1" thickBot="1" x14ac:dyDescent="0.3">
      <c r="B12" s="738" t="s">
        <v>4</v>
      </c>
      <c r="C12" s="915"/>
      <c r="D12" s="916"/>
      <c r="E12" s="916"/>
      <c r="F12" s="917"/>
      <c r="G12" s="737"/>
      <c r="H12" s="729"/>
      <c r="I12" s="729"/>
      <c r="J12" s="736"/>
      <c r="K12" s="736"/>
      <c r="L12" s="729"/>
      <c r="M12" s="729"/>
      <c r="N12" s="729"/>
      <c r="O12" s="729"/>
      <c r="P12" s="729"/>
    </row>
    <row r="13" spans="2:16" ht="15.75" customHeight="1" x14ac:dyDescent="0.25">
      <c r="B13" s="739"/>
      <c r="C13" s="740"/>
      <c r="D13" s="737"/>
      <c r="E13" s="737"/>
      <c r="F13" s="737"/>
      <c r="G13" s="737"/>
      <c r="H13" s="729"/>
      <c r="I13" s="729"/>
      <c r="J13" s="736"/>
      <c r="K13" s="736"/>
      <c r="L13" s="729"/>
      <c r="M13" s="729"/>
      <c r="N13" s="729"/>
      <c r="O13" s="729"/>
      <c r="P13" s="729"/>
    </row>
    <row r="14" spans="2:16" ht="15.75" customHeight="1" x14ac:dyDescent="0.25">
      <c r="C14" s="729"/>
      <c r="D14" s="741"/>
      <c r="E14" s="729"/>
      <c r="F14" s="729"/>
      <c r="G14" s="729"/>
      <c r="H14" s="729"/>
      <c r="I14" s="729"/>
      <c r="J14" s="736"/>
      <c r="K14" s="736"/>
      <c r="L14" s="729"/>
      <c r="M14" s="729"/>
      <c r="N14" s="729"/>
      <c r="O14" s="729"/>
      <c r="P14" s="729"/>
    </row>
    <row r="15" spans="2:16" ht="15.75" customHeight="1" thickBot="1" x14ac:dyDescent="0.3">
      <c r="B15" s="742"/>
      <c r="C15" s="743"/>
      <c r="D15" s="744"/>
      <c r="E15" s="745"/>
      <c r="F15" s="745"/>
      <c r="G15" s="745"/>
      <c r="H15" s="745"/>
      <c r="I15" s="745"/>
      <c r="J15" s="745"/>
      <c r="K15" s="745"/>
      <c r="L15" s="745"/>
      <c r="M15" s="745"/>
      <c r="N15" s="745"/>
      <c r="O15" s="729"/>
      <c r="P15" s="729"/>
    </row>
    <row r="16" spans="2:16" ht="15.75" x14ac:dyDescent="0.25">
      <c r="B16" s="974" t="s">
        <v>172</v>
      </c>
      <c r="C16" s="164"/>
      <c r="D16" s="996" t="s">
        <v>31</v>
      </c>
      <c r="E16" s="185">
        <f>IF(' NB(72)'!D2=0,'NB (77)'!D2,' NB(72)'!D2)</f>
        <v>0</v>
      </c>
      <c r="F16" s="197" t="str">
        <f>IF(SUM('Saldibalans -'!D16:F44)&gt;0,'Saldibalans -'!D17,'Saldibalans +'!E13)</f>
        <v xml:space="preserve">DATUM </v>
      </c>
      <c r="G16" s="200" t="str">
        <f>Aangifteformulier!H13</f>
        <v>DATUM</v>
      </c>
      <c r="H16" s="746" t="s">
        <v>220</v>
      </c>
      <c r="I16" s="747" t="s">
        <v>220</v>
      </c>
      <c r="J16" s="748" t="s">
        <v>220</v>
      </c>
      <c r="K16" s="749" t="s">
        <v>220</v>
      </c>
      <c r="L16" s="999" t="s">
        <v>81</v>
      </c>
      <c r="M16" s="1000"/>
      <c r="N16" s="1000"/>
      <c r="O16" s="1000"/>
      <c r="P16" s="1001"/>
    </row>
    <row r="17" spans="2:17" ht="15.75" x14ac:dyDescent="0.25">
      <c r="B17" s="972"/>
      <c r="C17" s="165"/>
      <c r="D17" s="997"/>
      <c r="E17" s="186" t="s">
        <v>108</v>
      </c>
      <c r="F17" s="199" t="s">
        <v>173</v>
      </c>
      <c r="G17" s="201" t="s">
        <v>174</v>
      </c>
      <c r="H17" s="203" t="s">
        <v>32</v>
      </c>
      <c r="I17" s="205" t="s">
        <v>82</v>
      </c>
      <c r="J17" s="213" t="s">
        <v>82</v>
      </c>
      <c r="K17" s="214" t="s">
        <v>82</v>
      </c>
      <c r="L17" s="1002"/>
      <c r="M17" s="1003"/>
      <c r="N17" s="1003"/>
      <c r="O17" s="1003"/>
      <c r="P17" s="1004"/>
    </row>
    <row r="18" spans="2:17" ht="16.5" thickBot="1" x14ac:dyDescent="0.3">
      <c r="B18" s="972"/>
      <c r="C18" s="166"/>
      <c r="D18" s="998"/>
      <c r="E18" s="187" t="s">
        <v>33</v>
      </c>
      <c r="F18" s="198" t="s">
        <v>33</v>
      </c>
      <c r="G18" s="202" t="s">
        <v>33</v>
      </c>
      <c r="H18" s="204" t="s">
        <v>109</v>
      </c>
      <c r="I18" s="206" t="s">
        <v>33</v>
      </c>
      <c r="J18" s="215" t="s">
        <v>33</v>
      </c>
      <c r="K18" s="216" t="s">
        <v>33</v>
      </c>
      <c r="L18" s="1005"/>
      <c r="M18" s="1006"/>
      <c r="N18" s="1006"/>
      <c r="O18" s="1006"/>
      <c r="P18" s="1007"/>
    </row>
    <row r="19" spans="2:17" x14ac:dyDescent="0.25">
      <c r="B19" s="167"/>
      <c r="C19" s="305"/>
      <c r="D19" s="306"/>
      <c r="E19" s="534"/>
      <c r="F19" s="750"/>
      <c r="G19" s="751"/>
      <c r="H19" s="752"/>
      <c r="I19" s="753"/>
      <c r="J19" s="754"/>
      <c r="K19" s="755"/>
      <c r="L19" s="921"/>
      <c r="M19" s="922"/>
      <c r="N19" s="922"/>
      <c r="O19" s="922"/>
      <c r="P19" s="923"/>
    </row>
    <row r="20" spans="2:17" x14ac:dyDescent="0.25">
      <c r="B20" s="168" t="s">
        <v>85</v>
      </c>
      <c r="C20" s="307"/>
      <c r="D20" s="308" t="s">
        <v>34</v>
      </c>
      <c r="E20" s="535">
        <f>IF(OR(' NB(72)'!D72&lt;0,' NB(72)'!D72&gt;0),' NB(72)'!D4,'NB (77)'!D4)</f>
        <v>0</v>
      </c>
      <c r="F20" s="547">
        <f>F22+F24+F28+F37</f>
        <v>0</v>
      </c>
      <c r="G20" s="547">
        <f>G22+G24+G28+G37</f>
        <v>0</v>
      </c>
      <c r="H20" s="547">
        <f>H22+H24+H28+H37</f>
        <v>0</v>
      </c>
      <c r="I20" s="547">
        <f t="shared" ref="I20:K20" si="0">I22+I24+I28+I37</f>
        <v>0</v>
      </c>
      <c r="J20" s="547">
        <f t="shared" si="0"/>
        <v>0</v>
      </c>
      <c r="K20" s="547">
        <f t="shared" si="0"/>
        <v>0</v>
      </c>
      <c r="L20" s="889"/>
      <c r="M20" s="890"/>
      <c r="N20" s="890"/>
      <c r="O20" s="890"/>
      <c r="P20" s="891"/>
    </row>
    <row r="21" spans="2:17" x14ac:dyDescent="0.25">
      <c r="B21" s="169"/>
      <c r="C21" s="305"/>
      <c r="D21" s="306"/>
      <c r="E21" s="536"/>
      <c r="F21" s="750"/>
      <c r="G21" s="756"/>
      <c r="H21" s="757"/>
      <c r="I21" s="758"/>
      <c r="J21" s="759"/>
      <c r="K21" s="759"/>
      <c r="L21" s="902"/>
      <c r="M21" s="903"/>
      <c r="N21" s="903"/>
      <c r="O21" s="903"/>
      <c r="P21" s="904"/>
    </row>
    <row r="22" spans="2:17" x14ac:dyDescent="0.25">
      <c r="B22" s="169">
        <v>20</v>
      </c>
      <c r="C22" s="309" t="s">
        <v>35</v>
      </c>
      <c r="D22" s="310" t="s">
        <v>36</v>
      </c>
      <c r="E22" s="537">
        <f>IF(OR(' NB(72)'!D72&lt;0,' NB(72)'!D72&gt;0),' NB(72)'!D5,'NB (77)'!D5)</f>
        <v>0</v>
      </c>
      <c r="F22" s="345">
        <v>0</v>
      </c>
      <c r="G22" s="346">
        <v>0</v>
      </c>
      <c r="H22" s="409">
        <v>0</v>
      </c>
      <c r="I22" s="348">
        <v>0</v>
      </c>
      <c r="J22" s="349">
        <f>I22</f>
        <v>0</v>
      </c>
      <c r="K22" s="349">
        <f>J22</f>
        <v>0</v>
      </c>
      <c r="L22" s="921"/>
      <c r="M22" s="922"/>
      <c r="N22" s="922"/>
      <c r="O22" s="922"/>
      <c r="P22" s="923"/>
    </row>
    <row r="23" spans="2:17" x14ac:dyDescent="0.25">
      <c r="B23" s="169"/>
      <c r="C23" s="305"/>
      <c r="D23" s="306"/>
      <c r="E23" s="538"/>
      <c r="F23" s="750"/>
      <c r="G23" s="756"/>
      <c r="H23" s="757"/>
      <c r="I23" s="753"/>
      <c r="J23" s="754"/>
      <c r="K23" s="754"/>
      <c r="L23" s="889"/>
      <c r="M23" s="890"/>
      <c r="N23" s="890"/>
      <c r="O23" s="890"/>
      <c r="P23" s="891"/>
      <c r="Q23" s="173"/>
    </row>
    <row r="24" spans="2:17" x14ac:dyDescent="0.25">
      <c r="B24" s="169">
        <v>21</v>
      </c>
      <c r="C24" s="309" t="s">
        <v>37</v>
      </c>
      <c r="D24" s="310" t="s">
        <v>38</v>
      </c>
      <c r="E24" s="539">
        <f>IF(OR(' NB(72)'!D72&lt;0,' NB(72)'!D72&gt;0),' NB(72)'!D6,'NB (77)'!D6)</f>
        <v>0</v>
      </c>
      <c r="F24" s="537">
        <f>F25+F26</f>
        <v>0</v>
      </c>
      <c r="G24" s="539">
        <f>G25+G26</f>
        <v>0</v>
      </c>
      <c r="H24" s="539">
        <f>H25+H26</f>
        <v>0</v>
      </c>
      <c r="I24" s="537">
        <f t="shared" ref="I24:K24" si="1">I25+I26</f>
        <v>0</v>
      </c>
      <c r="J24" s="537">
        <f t="shared" si="1"/>
        <v>0</v>
      </c>
      <c r="K24" s="537">
        <f t="shared" si="1"/>
        <v>0</v>
      </c>
      <c r="L24" s="889"/>
      <c r="M24" s="890"/>
      <c r="N24" s="890"/>
      <c r="O24" s="890"/>
      <c r="P24" s="891"/>
      <c r="Q24" s="173"/>
    </row>
    <row r="25" spans="2:17" x14ac:dyDescent="0.25">
      <c r="B25" s="169"/>
      <c r="C25" s="305" t="s">
        <v>39</v>
      </c>
      <c r="D25" s="306" t="s">
        <v>119</v>
      </c>
      <c r="E25" s="539"/>
      <c r="F25" s="355"/>
      <c r="G25" s="356"/>
      <c r="H25" s="357"/>
      <c r="I25" s="358">
        <v>0</v>
      </c>
      <c r="J25" s="359">
        <f>I25</f>
        <v>0</v>
      </c>
      <c r="K25" s="360">
        <f>J25</f>
        <v>0</v>
      </c>
      <c r="L25" s="902"/>
      <c r="M25" s="903"/>
      <c r="N25" s="903"/>
      <c r="O25" s="903"/>
      <c r="P25" s="904"/>
      <c r="Q25" s="173"/>
    </row>
    <row r="26" spans="2:17" x14ac:dyDescent="0.25">
      <c r="B26" s="169"/>
      <c r="C26" s="305" t="s">
        <v>40</v>
      </c>
      <c r="D26" s="306" t="s">
        <v>41</v>
      </c>
      <c r="E26" s="539"/>
      <c r="F26" s="361"/>
      <c r="G26" s="362"/>
      <c r="H26" s="363"/>
      <c r="I26" s="364">
        <v>0</v>
      </c>
      <c r="J26" s="360">
        <f>I26</f>
        <v>0</v>
      </c>
      <c r="K26" s="365">
        <f>J26</f>
        <v>0</v>
      </c>
      <c r="L26" s="921"/>
      <c r="M26" s="922"/>
      <c r="N26" s="922"/>
      <c r="O26" s="922"/>
      <c r="P26" s="923"/>
      <c r="Q26" s="173"/>
    </row>
    <row r="27" spans="2:17" x14ac:dyDescent="0.25">
      <c r="B27" s="169"/>
      <c r="C27" s="305"/>
      <c r="D27" s="306"/>
      <c r="E27" s="541"/>
      <c r="F27" s="768"/>
      <c r="G27" s="769"/>
      <c r="H27" s="363"/>
      <c r="I27" s="753"/>
      <c r="J27" s="754"/>
      <c r="K27" s="766"/>
      <c r="L27" s="889"/>
      <c r="M27" s="890"/>
      <c r="N27" s="890"/>
      <c r="O27" s="890"/>
      <c r="P27" s="891"/>
      <c r="Q27" s="173"/>
    </row>
    <row r="28" spans="2:17" ht="15.75" x14ac:dyDescent="0.25">
      <c r="B28" s="170" t="s">
        <v>89</v>
      </c>
      <c r="C28" s="309" t="s">
        <v>42</v>
      </c>
      <c r="D28" s="310" t="s">
        <v>43</v>
      </c>
      <c r="E28" s="539">
        <f>IF(OR(' NB(72)'!D72&lt;0,' NB(72)'!D72&gt;0),' NB(72)'!D7,'NB (77)'!D7)</f>
        <v>0</v>
      </c>
      <c r="F28" s="537">
        <f t="shared" ref="F28:G28" si="2">F29+F30+F31+F32+F33+F34+F35</f>
        <v>0</v>
      </c>
      <c r="G28" s="537">
        <f t="shared" si="2"/>
        <v>0</v>
      </c>
      <c r="H28" s="537">
        <f>H29+H30+H31+H32+H33+H34+H35</f>
        <v>0</v>
      </c>
      <c r="I28" s="537">
        <f>I29+I30+I31+I32+I33+I34+I35</f>
        <v>0</v>
      </c>
      <c r="J28" s="537">
        <f>J29+J30+J31+J32+J33+J34+J35</f>
        <v>0</v>
      </c>
      <c r="K28" s="537">
        <f>K29+K30+K31+K32+K33+K34+K35</f>
        <v>0</v>
      </c>
      <c r="L28" s="953"/>
      <c r="M28" s="954"/>
      <c r="N28" s="954"/>
      <c r="O28" s="954"/>
      <c r="P28" s="955"/>
      <c r="Q28" s="173"/>
    </row>
    <row r="29" spans="2:17" ht="15.75" x14ac:dyDescent="0.25">
      <c r="B29" s="171">
        <v>22</v>
      </c>
      <c r="C29" s="311" t="s">
        <v>44</v>
      </c>
      <c r="D29" s="312" t="s">
        <v>45</v>
      </c>
      <c r="E29" s="535">
        <f>IF(OR(' NB(72)'!D72&lt;0,' NB(72)'!D72&gt;0),' NB(72)'!D8,'NB (77)'!D8)</f>
        <v>0</v>
      </c>
      <c r="F29" s="372"/>
      <c r="G29" s="373">
        <f>Aangifteformulier!H16</f>
        <v>0</v>
      </c>
      <c r="H29" s="347">
        <v>0</v>
      </c>
      <c r="I29" s="374"/>
      <c r="J29" s="375">
        <f>I29</f>
        <v>0</v>
      </c>
      <c r="K29" s="375">
        <f>J29</f>
        <v>0</v>
      </c>
      <c r="L29" s="883"/>
      <c r="M29" s="884"/>
      <c r="N29" s="884"/>
      <c r="O29" s="884"/>
      <c r="P29" s="885"/>
      <c r="Q29" s="173"/>
    </row>
    <row r="30" spans="2:17" ht="15.75" x14ac:dyDescent="0.25">
      <c r="B30" s="171">
        <v>23</v>
      </c>
      <c r="C30" s="311" t="s">
        <v>46</v>
      </c>
      <c r="D30" s="312" t="s">
        <v>47</v>
      </c>
      <c r="E30" s="535">
        <f>IF(OR(' NB(72)'!D72&lt;0,' NB(72)'!D72&gt;0),' NB(72)'!D9,'NB (77)'!D9)</f>
        <v>0</v>
      </c>
      <c r="F30" s="372"/>
      <c r="G30" s="373">
        <f>Aangifteformulier!H29</f>
        <v>0</v>
      </c>
      <c r="H30" s="347">
        <v>0</v>
      </c>
      <c r="I30" s="374">
        <v>0</v>
      </c>
      <c r="J30" s="375">
        <f>I30</f>
        <v>0</v>
      </c>
      <c r="K30" s="375">
        <f t="shared" ref="K30:K35" si="3">J30</f>
        <v>0</v>
      </c>
      <c r="L30" s="895"/>
      <c r="M30" s="884"/>
      <c r="N30" s="884"/>
      <c r="O30" s="884"/>
      <c r="P30" s="885"/>
      <c r="Q30" s="173"/>
    </row>
    <row r="31" spans="2:17" ht="15.75" x14ac:dyDescent="0.25">
      <c r="B31" s="171">
        <v>24</v>
      </c>
      <c r="C31" s="311" t="s">
        <v>48</v>
      </c>
      <c r="D31" s="312" t="s">
        <v>49</v>
      </c>
      <c r="E31" s="535">
        <f>IF(OR(' NB(72)'!D72&lt;0,' NB(72)'!D72&gt;0),' NB(72)'!D10,'NB (77)'!D10)</f>
        <v>0</v>
      </c>
      <c r="F31" s="372"/>
      <c r="G31" s="373">
        <f>Aangifteformulier!H30+Aangifteformulier!H34+Aangifteformulier!H31</f>
        <v>0</v>
      </c>
      <c r="H31" s="347">
        <v>0</v>
      </c>
      <c r="I31" s="374">
        <v>0</v>
      </c>
      <c r="J31" s="375">
        <f t="shared" ref="J31:J35" si="4">I31</f>
        <v>0</v>
      </c>
      <c r="K31" s="375">
        <f t="shared" si="3"/>
        <v>0</v>
      </c>
      <c r="L31" s="883"/>
      <c r="M31" s="884"/>
      <c r="N31" s="884"/>
      <c r="O31" s="884"/>
      <c r="P31" s="885"/>
      <c r="Q31" s="173"/>
    </row>
    <row r="32" spans="2:17" ht="15.75" x14ac:dyDescent="0.25">
      <c r="B32" s="171">
        <v>25</v>
      </c>
      <c r="C32" s="311" t="s">
        <v>50</v>
      </c>
      <c r="D32" s="312" t="s">
        <v>51</v>
      </c>
      <c r="E32" s="535">
        <f>IF(OR(' NB(72)'!D72&lt;0,' NB(72)'!D72&gt;0),' NB(72)'!D11,'NB (77)'!D11)</f>
        <v>0</v>
      </c>
      <c r="F32" s="372"/>
      <c r="G32" s="373"/>
      <c r="H32" s="347">
        <v>0</v>
      </c>
      <c r="I32" s="374">
        <v>0</v>
      </c>
      <c r="J32" s="375">
        <f t="shared" si="4"/>
        <v>0</v>
      </c>
      <c r="K32" s="375">
        <f t="shared" si="3"/>
        <v>0</v>
      </c>
      <c r="L32" s="883"/>
      <c r="M32" s="884"/>
      <c r="N32" s="884"/>
      <c r="O32" s="884"/>
      <c r="P32" s="885"/>
      <c r="Q32" s="173"/>
    </row>
    <row r="33" spans="2:17" ht="15.75" x14ac:dyDescent="0.25">
      <c r="B33" s="171">
        <v>26</v>
      </c>
      <c r="C33" s="311" t="s">
        <v>52</v>
      </c>
      <c r="D33" s="312" t="s">
        <v>53</v>
      </c>
      <c r="E33" s="535">
        <f>IF(OR(' NB(72)'!D72&lt;0,' NB(72)'!D72&gt;0),' NB(72)'!D12,'NB (77)'!D12)</f>
        <v>0</v>
      </c>
      <c r="F33" s="372"/>
      <c r="G33" s="373"/>
      <c r="H33" s="347"/>
      <c r="I33" s="374">
        <v>0</v>
      </c>
      <c r="J33" s="375">
        <f t="shared" si="4"/>
        <v>0</v>
      </c>
      <c r="K33" s="375">
        <f t="shared" si="3"/>
        <v>0</v>
      </c>
      <c r="L33" s="883"/>
      <c r="M33" s="884"/>
      <c r="N33" s="884"/>
      <c r="O33" s="884"/>
      <c r="P33" s="885"/>
      <c r="Q33" s="173"/>
    </row>
    <row r="34" spans="2:17" ht="15.75" x14ac:dyDescent="0.25">
      <c r="B34" s="171">
        <v>27</v>
      </c>
      <c r="C34" s="311" t="s">
        <v>54</v>
      </c>
      <c r="D34" s="312" t="s">
        <v>55</v>
      </c>
      <c r="E34" s="535">
        <f>IF(OR(' NB(72)'!D72&lt;0,' NB(72)'!D72&gt;0),' NB(72)'!D13,'NB (77)'!D13)</f>
        <v>0</v>
      </c>
      <c r="F34" s="372"/>
      <c r="G34" s="373"/>
      <c r="H34" s="347"/>
      <c r="I34" s="374">
        <v>0</v>
      </c>
      <c r="J34" s="375">
        <f t="shared" si="4"/>
        <v>0</v>
      </c>
      <c r="K34" s="375">
        <f t="shared" si="3"/>
        <v>0</v>
      </c>
      <c r="L34" s="883"/>
      <c r="M34" s="884"/>
      <c r="N34" s="884"/>
      <c r="O34" s="884"/>
      <c r="P34" s="885"/>
      <c r="Q34" s="173"/>
    </row>
    <row r="35" spans="2:17" x14ac:dyDescent="0.25">
      <c r="B35" s="169"/>
      <c r="C35" s="313" t="s">
        <v>56</v>
      </c>
      <c r="D35" s="314" t="s">
        <v>57</v>
      </c>
      <c r="E35" s="539"/>
      <c r="F35" s="376"/>
      <c r="G35" s="377"/>
      <c r="H35" s="378">
        <v>0</v>
      </c>
      <c r="I35" s="379">
        <v>0</v>
      </c>
      <c r="J35" s="375">
        <f t="shared" si="4"/>
        <v>0</v>
      </c>
      <c r="K35" s="380">
        <f t="shared" si="3"/>
        <v>0</v>
      </c>
      <c r="L35" s="950"/>
      <c r="M35" s="951"/>
      <c r="N35" s="951"/>
      <c r="O35" s="951"/>
      <c r="P35" s="952"/>
      <c r="Q35" s="173"/>
    </row>
    <row r="36" spans="2:17" x14ac:dyDescent="0.25">
      <c r="B36" s="169"/>
      <c r="C36" s="305"/>
      <c r="D36" s="306"/>
      <c r="E36" s="539"/>
      <c r="F36" s="768"/>
      <c r="G36" s="767"/>
      <c r="H36" s="761"/>
      <c r="I36" s="762"/>
      <c r="J36" s="763"/>
      <c r="K36" s="763"/>
      <c r="L36" s="883"/>
      <c r="M36" s="884"/>
      <c r="N36" s="884"/>
      <c r="O36" s="884"/>
      <c r="P36" s="885"/>
      <c r="Q36" s="173"/>
    </row>
    <row r="37" spans="2:17" ht="15.75" x14ac:dyDescent="0.25">
      <c r="B37" s="170">
        <v>28</v>
      </c>
      <c r="C37" s="309" t="s">
        <v>58</v>
      </c>
      <c r="D37" s="310" t="s">
        <v>59</v>
      </c>
      <c r="E37" s="539">
        <f>IF(OR(' NB(72)'!D72&lt;0,' NB(72)'!D72&gt;0),' NB(72)'!D14,'NB (77)'!D14)</f>
        <v>0</v>
      </c>
      <c r="F37" s="539">
        <f t="shared" ref="F37:G37" si="5">F38+F39</f>
        <v>0</v>
      </c>
      <c r="G37" s="539">
        <f t="shared" si="5"/>
        <v>0</v>
      </c>
      <c r="H37" s="539">
        <f>H38+H39</f>
        <v>0</v>
      </c>
      <c r="I37" s="539">
        <f>I38+I39</f>
        <v>0</v>
      </c>
      <c r="J37" s="539">
        <f>J38+J39</f>
        <v>0</v>
      </c>
      <c r="K37" s="539">
        <f>K38+K39</f>
        <v>0</v>
      </c>
      <c r="L37" s="883"/>
      <c r="M37" s="884"/>
      <c r="N37" s="884"/>
      <c r="O37" s="884"/>
      <c r="P37" s="885"/>
      <c r="Q37" s="173"/>
    </row>
    <row r="38" spans="2:17" x14ac:dyDescent="0.25">
      <c r="B38" s="169"/>
      <c r="C38" s="305" t="s">
        <v>44</v>
      </c>
      <c r="D38" s="306" t="s">
        <v>60</v>
      </c>
      <c r="E38" s="543"/>
      <c r="F38" s="355"/>
      <c r="G38" s="385">
        <f>Aangifteformulier!H33</f>
        <v>0</v>
      </c>
      <c r="H38" s="347">
        <v>0</v>
      </c>
      <c r="I38" s="374">
        <v>0</v>
      </c>
      <c r="J38" s="375">
        <f>I38</f>
        <v>0</v>
      </c>
      <c r="K38" s="386">
        <f>J38</f>
        <v>0</v>
      </c>
      <c r="L38" s="883"/>
      <c r="M38" s="884"/>
      <c r="N38" s="884"/>
      <c r="O38" s="884"/>
      <c r="P38" s="885"/>
      <c r="Q38" s="173"/>
    </row>
    <row r="39" spans="2:17" x14ac:dyDescent="0.25">
      <c r="B39" s="169"/>
      <c r="C39" s="305" t="s">
        <v>46</v>
      </c>
      <c r="D39" s="306" t="s">
        <v>61</v>
      </c>
      <c r="E39" s="541"/>
      <c r="F39" s="361"/>
      <c r="G39" s="362"/>
      <c r="H39" s="347">
        <v>0</v>
      </c>
      <c r="I39" s="374">
        <v>0</v>
      </c>
      <c r="J39" s="375">
        <f>I39</f>
        <v>0</v>
      </c>
      <c r="K39" s="359">
        <f>J39</f>
        <v>0</v>
      </c>
      <c r="L39" s="883"/>
      <c r="M39" s="884"/>
      <c r="N39" s="884"/>
      <c r="O39" s="884"/>
      <c r="P39" s="885"/>
    </row>
    <row r="40" spans="2:17" x14ac:dyDescent="0.25">
      <c r="B40" s="169"/>
      <c r="C40" s="305"/>
      <c r="D40" s="306"/>
      <c r="E40" s="536"/>
      <c r="F40" s="768"/>
      <c r="G40" s="767"/>
      <c r="H40" s="409"/>
      <c r="I40" s="762"/>
      <c r="J40" s="763"/>
      <c r="K40" s="773"/>
      <c r="L40" s="883"/>
      <c r="M40" s="884"/>
      <c r="N40" s="884"/>
      <c r="O40" s="884"/>
      <c r="P40" s="885"/>
    </row>
    <row r="41" spans="2:17" x14ac:dyDescent="0.25">
      <c r="B41" s="168" t="s">
        <v>92</v>
      </c>
      <c r="C41" s="311"/>
      <c r="D41" s="312" t="s">
        <v>62</v>
      </c>
      <c r="E41" s="542">
        <f>IF(OR(' NB(72)'!D72&lt;0,' NB(72)'!D72&gt;0),' NB(72)'!D15,'NB (77)'!D15)</f>
        <v>0</v>
      </c>
      <c r="F41" s="535">
        <f>F43+F47+F52+F64+F66+F72</f>
        <v>0</v>
      </c>
      <c r="G41" s="535">
        <f t="shared" ref="G41:K41" si="6">G43+G47+G52+G64+G66+G72</f>
        <v>0</v>
      </c>
      <c r="H41" s="535">
        <f t="shared" si="6"/>
        <v>0</v>
      </c>
      <c r="I41" s="535">
        <f t="shared" si="6"/>
        <v>0</v>
      </c>
      <c r="J41" s="535">
        <f t="shared" si="6"/>
        <v>0</v>
      </c>
      <c r="K41" s="535">
        <f t="shared" si="6"/>
        <v>0</v>
      </c>
      <c r="L41" s="947"/>
      <c r="M41" s="948"/>
      <c r="N41" s="948"/>
      <c r="O41" s="948"/>
      <c r="P41" s="949"/>
    </row>
    <row r="42" spans="2:17" x14ac:dyDescent="0.25">
      <c r="B42" s="169"/>
      <c r="C42" s="305"/>
      <c r="D42" s="306"/>
      <c r="E42" s="536"/>
      <c r="F42" s="774"/>
      <c r="G42" s="756"/>
      <c r="H42" s="761"/>
      <c r="I42" s="762"/>
      <c r="J42" s="763"/>
      <c r="K42" s="775"/>
      <c r="L42" s="889"/>
      <c r="M42" s="890"/>
      <c r="N42" s="890"/>
      <c r="O42" s="890"/>
      <c r="P42" s="891"/>
    </row>
    <row r="43" spans="2:17" ht="15.75" x14ac:dyDescent="0.25">
      <c r="B43" s="170">
        <v>29</v>
      </c>
      <c r="C43" s="305" t="s">
        <v>122</v>
      </c>
      <c r="D43" s="315" t="s">
        <v>121</v>
      </c>
      <c r="E43" s="537">
        <f>IF(OR(' NB(72)'!D72&lt;0,' NB(72)'!D72&gt;0),' NB(72)'!D16,'NB (77)'!D16)</f>
        <v>0</v>
      </c>
      <c r="F43" s="539">
        <f t="shared" ref="F43:G43" si="7">F44+F45</f>
        <v>0</v>
      </c>
      <c r="G43" s="539">
        <f t="shared" si="7"/>
        <v>0</v>
      </c>
      <c r="H43" s="539">
        <f>H44+H45</f>
        <v>0</v>
      </c>
      <c r="I43" s="539">
        <f t="shared" ref="I43:K43" si="8">I44+I45</f>
        <v>0</v>
      </c>
      <c r="J43" s="539">
        <f t="shared" si="8"/>
        <v>0</v>
      </c>
      <c r="K43" s="539">
        <f t="shared" si="8"/>
        <v>0</v>
      </c>
      <c r="L43" s="889"/>
      <c r="M43" s="890"/>
      <c r="N43" s="890"/>
      <c r="O43" s="890"/>
      <c r="P43" s="891"/>
    </row>
    <row r="44" spans="2:17" ht="15.75" x14ac:dyDescent="0.25">
      <c r="B44" s="171">
        <v>290</v>
      </c>
      <c r="C44" s="305" t="s">
        <v>44</v>
      </c>
      <c r="D44" s="306" t="s">
        <v>69</v>
      </c>
      <c r="E44" s="547">
        <f>IF(OR(' NB(72)'!D72&lt;0,' NB(72)'!D72&gt;0),' NB(72)'!D17,'NB (77)'!D17)</f>
        <v>0</v>
      </c>
      <c r="F44" s="361"/>
      <c r="G44" s="362"/>
      <c r="H44" s="347"/>
      <c r="I44" s="374">
        <v>0</v>
      </c>
      <c r="J44" s="375">
        <f>I44</f>
        <v>0</v>
      </c>
      <c r="K44" s="375">
        <f>J44</f>
        <v>0</v>
      </c>
      <c r="L44" s="959"/>
      <c r="M44" s="960"/>
      <c r="N44" s="960"/>
      <c r="O44" s="960"/>
      <c r="P44" s="961"/>
    </row>
    <row r="45" spans="2:17" ht="15.75" x14ac:dyDescent="0.25">
      <c r="B45" s="171">
        <v>291</v>
      </c>
      <c r="C45" s="305" t="s">
        <v>46</v>
      </c>
      <c r="D45" s="306" t="s">
        <v>70</v>
      </c>
      <c r="E45" s="547">
        <f>IF(OR(' NB(72)'!D72&lt;0,' NB(72)'!D72&gt;0),' NB(72)'!D18,'NB (77)'!D18)</f>
        <v>0</v>
      </c>
      <c r="F45" s="395"/>
      <c r="G45" s="385">
        <v>0</v>
      </c>
      <c r="H45" s="347">
        <v>0</v>
      </c>
      <c r="I45" s="374">
        <v>0</v>
      </c>
      <c r="J45" s="375">
        <f>I45</f>
        <v>0</v>
      </c>
      <c r="K45" s="375">
        <f>J45</f>
        <v>0</v>
      </c>
      <c r="L45" s="962"/>
      <c r="M45" s="963"/>
      <c r="N45" s="963"/>
      <c r="O45" s="963"/>
      <c r="P45" s="964"/>
    </row>
    <row r="46" spans="2:17" x14ac:dyDescent="0.25">
      <c r="B46" s="169"/>
      <c r="C46" s="305"/>
      <c r="D46" s="306"/>
      <c r="E46" s="537"/>
      <c r="F46" s="768"/>
      <c r="G46" s="767"/>
      <c r="H46" s="761"/>
      <c r="I46" s="762"/>
      <c r="J46" s="763"/>
      <c r="K46" s="772"/>
      <c r="L46" s="896"/>
      <c r="M46" s="897"/>
      <c r="N46" s="897"/>
      <c r="O46" s="897"/>
      <c r="P46" s="898"/>
    </row>
    <row r="47" spans="2:17" ht="15.75" x14ac:dyDescent="0.25">
      <c r="B47" s="170">
        <v>3</v>
      </c>
      <c r="C47" s="309" t="s">
        <v>63</v>
      </c>
      <c r="D47" s="310" t="s">
        <v>64</v>
      </c>
      <c r="E47" s="537">
        <f>IF(OR(' NB(72)'!D72&lt;0,' NB(72)'!D72&gt;0),' NB(72)'!D19,'NB (77)'!D19)</f>
        <v>0</v>
      </c>
      <c r="F47" s="539">
        <f t="shared" ref="F47:G47" si="9">F48+F49+F50</f>
        <v>0</v>
      </c>
      <c r="G47" s="539">
        <f t="shared" si="9"/>
        <v>0</v>
      </c>
      <c r="H47" s="539">
        <f>H48+H49+H50</f>
        <v>0</v>
      </c>
      <c r="I47" s="539">
        <f t="shared" ref="I47:K47" si="10">I48+I49+I50</f>
        <v>0</v>
      </c>
      <c r="J47" s="539">
        <f t="shared" si="10"/>
        <v>0</v>
      </c>
      <c r="K47" s="539">
        <f t="shared" si="10"/>
        <v>0</v>
      </c>
      <c r="L47" s="889"/>
      <c r="M47" s="890"/>
      <c r="N47" s="890"/>
      <c r="O47" s="890"/>
      <c r="P47" s="891"/>
    </row>
    <row r="48" spans="2:17" ht="15.75" x14ac:dyDescent="0.25">
      <c r="B48" s="171" t="s">
        <v>96</v>
      </c>
      <c r="C48" s="305"/>
      <c r="D48" s="306" t="s">
        <v>65</v>
      </c>
      <c r="E48" s="547">
        <f>IF(OR(' NB(72)'!D72&lt;0,' NB(72)'!D72&gt;0),' NB(72)'!D20,'NB (77)'!D20)</f>
        <v>0</v>
      </c>
      <c r="F48" s="361"/>
      <c r="G48" s="396">
        <f>Aangifteformulier!H27</f>
        <v>0</v>
      </c>
      <c r="H48" s="347">
        <v>0</v>
      </c>
      <c r="I48" s="374"/>
      <c r="J48" s="375">
        <f>I48</f>
        <v>0</v>
      </c>
      <c r="K48" s="375">
        <f t="shared" ref="J48:K50" si="11">J48</f>
        <v>0</v>
      </c>
      <c r="L48" s="892"/>
      <c r="M48" s="893"/>
      <c r="N48" s="893"/>
      <c r="O48" s="893"/>
      <c r="P48" s="894"/>
    </row>
    <row r="49" spans="1:17" x14ac:dyDescent="0.25">
      <c r="B49" s="169"/>
      <c r="C49" s="305"/>
      <c r="D49" s="306" t="s">
        <v>66</v>
      </c>
      <c r="E49" s="537"/>
      <c r="F49" s="395"/>
      <c r="G49" s="362"/>
      <c r="H49" s="347"/>
      <c r="I49" s="374">
        <v>0</v>
      </c>
      <c r="J49" s="375">
        <f>I49</f>
        <v>0</v>
      </c>
      <c r="K49" s="375">
        <f>J49</f>
        <v>0</v>
      </c>
      <c r="L49" s="899"/>
      <c r="M49" s="900"/>
      <c r="N49" s="900"/>
      <c r="O49" s="900"/>
      <c r="P49" s="901"/>
    </row>
    <row r="50" spans="1:17" x14ac:dyDescent="0.25">
      <c r="B50" s="169"/>
      <c r="C50" s="305"/>
      <c r="D50" s="306" t="s">
        <v>67</v>
      </c>
      <c r="E50" s="537"/>
      <c r="F50" s="397"/>
      <c r="G50" s="356"/>
      <c r="H50" s="347"/>
      <c r="I50" s="374"/>
      <c r="J50" s="375">
        <f t="shared" si="11"/>
        <v>0</v>
      </c>
      <c r="K50" s="375">
        <f t="shared" si="11"/>
        <v>0</v>
      </c>
      <c r="L50" s="895"/>
      <c r="M50" s="884"/>
      <c r="N50" s="884"/>
      <c r="O50" s="884"/>
      <c r="P50" s="885"/>
    </row>
    <row r="51" spans="1:17" x14ac:dyDescent="0.25">
      <c r="B51" s="169"/>
      <c r="C51" s="305"/>
      <c r="D51" s="306"/>
      <c r="E51" s="541"/>
      <c r="F51" s="768"/>
      <c r="G51" s="769"/>
      <c r="H51" s="409"/>
      <c r="I51" s="762"/>
      <c r="J51" s="763"/>
      <c r="K51" s="772"/>
      <c r="L51" s="883"/>
      <c r="M51" s="884"/>
      <c r="N51" s="884"/>
      <c r="O51" s="884"/>
      <c r="P51" s="885"/>
    </row>
    <row r="52" spans="1:17" ht="15.75" x14ac:dyDescent="0.25">
      <c r="B52" s="170" t="s">
        <v>99</v>
      </c>
      <c r="C52" s="309" t="s">
        <v>68</v>
      </c>
      <c r="D52" s="310" t="s">
        <v>120</v>
      </c>
      <c r="E52" s="537">
        <f>IF(OR(' NB(72)'!D72&lt;0,' NB(72)'!D72&gt;0),' NB(72)'!D22,'NB (77)'!D22)</f>
        <v>0</v>
      </c>
      <c r="F52" s="537">
        <f>F53+F55+F58+F59</f>
        <v>0</v>
      </c>
      <c r="G52" s="537">
        <f>Aangifteformulier!H32</f>
        <v>0</v>
      </c>
      <c r="H52" s="539">
        <f>H53+H55+H58+H59</f>
        <v>0</v>
      </c>
      <c r="I52" s="539">
        <f>I53+I56+I57+I58+I59+I55</f>
        <v>0</v>
      </c>
      <c r="J52" s="539">
        <f t="shared" ref="J52:K52" si="12">J53+J56+J57+J58+J59+J55</f>
        <v>0</v>
      </c>
      <c r="K52" s="539">
        <f t="shared" si="12"/>
        <v>0</v>
      </c>
      <c r="L52" s="883"/>
      <c r="M52" s="884"/>
      <c r="N52" s="884"/>
      <c r="O52" s="884"/>
      <c r="P52" s="885"/>
    </row>
    <row r="53" spans="1:17" ht="15.75" x14ac:dyDescent="0.25">
      <c r="A53" s="777"/>
      <c r="B53" s="172">
        <v>40</v>
      </c>
      <c r="C53" s="311" t="s">
        <v>44</v>
      </c>
      <c r="D53" s="312" t="s">
        <v>69</v>
      </c>
      <c r="E53" s="547">
        <f>IF(OR(' NB(72)'!D72&lt;0,' NB(72)'!D72&gt;0),' NB(72)'!D23,'NB (77)'!D23)</f>
        <v>0</v>
      </c>
      <c r="F53" s="398"/>
      <c r="G53" s="399"/>
      <c r="H53" s="347">
        <v>0</v>
      </c>
      <c r="I53" s="374">
        <v>0</v>
      </c>
      <c r="J53" s="375">
        <f>I53</f>
        <v>0</v>
      </c>
      <c r="K53" s="359">
        <f t="shared" ref="J53:K59" si="13">J53</f>
        <v>0</v>
      </c>
      <c r="L53" s="883"/>
      <c r="M53" s="884"/>
      <c r="N53" s="884"/>
      <c r="O53" s="884"/>
      <c r="P53" s="885"/>
      <c r="Q53" s="727">
        <f>MAX(I53:K53)</f>
        <v>0</v>
      </c>
    </row>
    <row r="54" spans="1:17" ht="15.75" x14ac:dyDescent="0.25">
      <c r="B54" s="171">
        <v>41</v>
      </c>
      <c r="C54" s="311" t="s">
        <v>46</v>
      </c>
      <c r="D54" s="312" t="s">
        <v>70</v>
      </c>
      <c r="E54" s="547">
        <f>IF(OR(' NB(72)'!D72&lt;0,' NB(72)'!D72&gt;0),' NB(72)'!D24,'NB (77)'!D24)</f>
        <v>0</v>
      </c>
      <c r="F54" s="547">
        <f>F55</f>
        <v>0</v>
      </c>
      <c r="G54" s="535">
        <f>G55</f>
        <v>0</v>
      </c>
      <c r="H54" s="535">
        <f>H55</f>
        <v>0</v>
      </c>
      <c r="I54" s="535">
        <v>0</v>
      </c>
      <c r="J54" s="535">
        <f>I54</f>
        <v>0</v>
      </c>
      <c r="K54" s="535">
        <f>J54</f>
        <v>0</v>
      </c>
      <c r="L54" s="883"/>
      <c r="M54" s="884"/>
      <c r="N54" s="884"/>
      <c r="O54" s="884"/>
      <c r="P54" s="885"/>
    </row>
    <row r="55" spans="1:17" x14ac:dyDescent="0.25">
      <c r="B55" s="169"/>
      <c r="C55" s="305"/>
      <c r="D55" s="316" t="s">
        <v>71</v>
      </c>
      <c r="E55" s="543"/>
      <c r="F55" s="543">
        <f>F56+F57</f>
        <v>0</v>
      </c>
      <c r="G55" s="543">
        <f t="shared" ref="G55:K55" si="14">G56+G57</f>
        <v>0</v>
      </c>
      <c r="H55" s="543">
        <f t="shared" si="14"/>
        <v>0</v>
      </c>
      <c r="I55" s="543">
        <f t="shared" si="14"/>
        <v>0</v>
      </c>
      <c r="J55" s="543">
        <f t="shared" si="14"/>
        <v>0</v>
      </c>
      <c r="K55" s="543">
        <f t="shared" si="14"/>
        <v>0</v>
      </c>
      <c r="L55" s="883"/>
      <c r="M55" s="884"/>
      <c r="N55" s="884"/>
      <c r="O55" s="884"/>
      <c r="P55" s="885"/>
    </row>
    <row r="56" spans="1:17" x14ac:dyDescent="0.25">
      <c r="B56" s="169"/>
      <c r="C56" s="305"/>
      <c r="D56" s="317" t="s">
        <v>117</v>
      </c>
      <c r="E56" s="540"/>
      <c r="F56" s="361"/>
      <c r="G56" s="362"/>
      <c r="H56" s="347">
        <v>0</v>
      </c>
      <c r="I56" s="374">
        <v>0</v>
      </c>
      <c r="J56" s="375">
        <f t="shared" si="13"/>
        <v>0</v>
      </c>
      <c r="K56" s="375">
        <f t="shared" si="13"/>
        <v>0</v>
      </c>
      <c r="L56" s="899"/>
      <c r="M56" s="900"/>
      <c r="N56" s="900"/>
      <c r="O56" s="900"/>
      <c r="P56" s="901"/>
    </row>
    <row r="57" spans="1:17" x14ac:dyDescent="0.25">
      <c r="B57" s="169"/>
      <c r="C57" s="305"/>
      <c r="D57" s="317" t="s">
        <v>118</v>
      </c>
      <c r="E57" s="544"/>
      <c r="F57" s="395"/>
      <c r="G57" s="362"/>
      <c r="H57" s="347"/>
      <c r="I57" s="374">
        <v>0</v>
      </c>
      <c r="J57" s="375">
        <f>I57</f>
        <v>0</v>
      </c>
      <c r="K57" s="375">
        <f>J57</f>
        <v>0</v>
      </c>
      <c r="L57" s="899"/>
      <c r="M57" s="900"/>
      <c r="N57" s="900"/>
      <c r="O57" s="900"/>
      <c r="P57" s="901"/>
    </row>
    <row r="58" spans="1:17" x14ac:dyDescent="0.25">
      <c r="A58" s="777"/>
      <c r="C58" s="305" t="s">
        <v>48</v>
      </c>
      <c r="D58" s="306" t="s">
        <v>72</v>
      </c>
      <c r="E58" s="544"/>
      <c r="F58" s="395"/>
      <c r="G58" s="385"/>
      <c r="H58" s="347"/>
      <c r="I58" s="374">
        <v>0</v>
      </c>
      <c r="J58" s="375">
        <f t="shared" si="13"/>
        <v>0</v>
      </c>
      <c r="K58" s="375">
        <f t="shared" si="13"/>
        <v>0</v>
      </c>
      <c r="L58" s="883"/>
      <c r="M58" s="884"/>
      <c r="N58" s="884"/>
      <c r="O58" s="884"/>
      <c r="P58" s="885"/>
    </row>
    <row r="59" spans="1:17" x14ac:dyDescent="0.25">
      <c r="B59" s="169"/>
      <c r="C59" s="305" t="s">
        <v>50</v>
      </c>
      <c r="D59" s="306" t="s">
        <v>27</v>
      </c>
      <c r="E59" s="545"/>
      <c r="F59" s="395"/>
      <c r="G59" s="362"/>
      <c r="H59" s="347"/>
      <c r="I59" s="374">
        <v>0</v>
      </c>
      <c r="J59" s="375">
        <f t="shared" si="13"/>
        <v>0</v>
      </c>
      <c r="K59" s="375">
        <f t="shared" si="13"/>
        <v>0</v>
      </c>
      <c r="L59" s="883"/>
      <c r="M59" s="884"/>
      <c r="N59" s="884"/>
      <c r="O59" s="884"/>
      <c r="P59" s="885"/>
    </row>
    <row r="60" spans="1:17" x14ac:dyDescent="0.25">
      <c r="B60" s="169"/>
      <c r="C60" s="305"/>
      <c r="D60" s="316"/>
      <c r="E60" s="544"/>
      <c r="F60" s="750"/>
      <c r="G60" s="362"/>
      <c r="H60" s="770"/>
      <c r="I60" s="771"/>
      <c r="J60" s="772"/>
      <c r="K60" s="772"/>
      <c r="L60" s="899"/>
      <c r="M60" s="900"/>
      <c r="N60" s="900"/>
      <c r="O60" s="900"/>
      <c r="P60" s="901"/>
    </row>
    <row r="61" spans="1:17" x14ac:dyDescent="0.25">
      <c r="A61" s="777"/>
      <c r="C61" s="305"/>
      <c r="D61" s="316"/>
      <c r="E61" s="540"/>
      <c r="F61" s="776"/>
      <c r="G61" s="778"/>
      <c r="H61" s="761"/>
      <c r="I61" s="762"/>
      <c r="J61" s="763"/>
      <c r="K61" s="763"/>
      <c r="L61" s="899"/>
      <c r="M61" s="900"/>
      <c r="N61" s="900"/>
      <c r="O61" s="900"/>
      <c r="P61" s="901"/>
    </row>
    <row r="62" spans="1:17" x14ac:dyDescent="0.25">
      <c r="A62" s="777"/>
      <c r="B62" s="169"/>
      <c r="C62" s="305"/>
      <c r="D62" s="316"/>
      <c r="E62" s="544"/>
      <c r="F62" s="776"/>
      <c r="G62" s="779"/>
      <c r="H62" s="780"/>
      <c r="I62" s="762"/>
      <c r="J62" s="763"/>
      <c r="K62" s="763"/>
      <c r="L62" s="883"/>
      <c r="M62" s="884"/>
      <c r="N62" s="884"/>
      <c r="O62" s="884"/>
      <c r="P62" s="885"/>
    </row>
    <row r="63" spans="1:17" x14ac:dyDescent="0.25">
      <c r="A63" s="777"/>
      <c r="B63" s="169"/>
      <c r="C63" s="305"/>
      <c r="D63" s="306"/>
      <c r="E63" s="540"/>
      <c r="F63" s="776"/>
      <c r="G63" s="778"/>
      <c r="H63" s="761"/>
      <c r="I63" s="762"/>
      <c r="J63" s="763"/>
      <c r="K63" s="763"/>
      <c r="L63" s="883"/>
      <c r="M63" s="884"/>
      <c r="N63" s="884"/>
      <c r="O63" s="884"/>
      <c r="P63" s="885"/>
    </row>
    <row r="64" spans="1:17" x14ac:dyDescent="0.25">
      <c r="B64" s="168" t="s">
        <v>101</v>
      </c>
      <c r="C64" s="309" t="s">
        <v>73</v>
      </c>
      <c r="D64" s="310" t="s">
        <v>74</v>
      </c>
      <c r="E64" s="537">
        <f>IF(OR(' NB(72)'!D72&lt;0,' NB(72)'!D72&gt;0),' NB(72)'!D25,'NB (77)'!D25)</f>
        <v>0</v>
      </c>
      <c r="F64" s="345"/>
      <c r="G64" s="346"/>
      <c r="H64" s="409"/>
      <c r="I64" s="348">
        <v>0</v>
      </c>
      <c r="J64" s="349">
        <f>I64</f>
        <v>0</v>
      </c>
      <c r="K64" s="349">
        <f>J64</f>
        <v>0</v>
      </c>
      <c r="L64" s="883"/>
      <c r="M64" s="884"/>
      <c r="N64" s="884"/>
      <c r="O64" s="884"/>
      <c r="P64" s="885"/>
    </row>
    <row r="65" spans="1:17" x14ac:dyDescent="0.25">
      <c r="A65" s="777"/>
      <c r="C65" s="305"/>
      <c r="D65" s="306"/>
      <c r="E65" s="538"/>
      <c r="F65" s="774"/>
      <c r="G65" s="751"/>
      <c r="H65" s="761"/>
      <c r="I65" s="762"/>
      <c r="J65" s="763"/>
      <c r="K65" s="763"/>
      <c r="L65" s="883"/>
      <c r="M65" s="884"/>
      <c r="N65" s="884"/>
      <c r="O65" s="884"/>
      <c r="P65" s="885"/>
    </row>
    <row r="66" spans="1:17" x14ac:dyDescent="0.25">
      <c r="B66" s="168" t="s">
        <v>103</v>
      </c>
      <c r="C66" s="309" t="s">
        <v>75</v>
      </c>
      <c r="D66" s="310" t="s">
        <v>76</v>
      </c>
      <c r="E66" s="535">
        <f>IF(OR(' NB(72)'!D72&lt;0,' NB(72)'!D72&gt;0),' NB(72)'!D26,'NB (77)'!D26)</f>
        <v>0</v>
      </c>
      <c r="F66" s="539">
        <f>F67+F69+F70</f>
        <v>0</v>
      </c>
      <c r="G66" s="537">
        <f>Aangifteformulier!H25</f>
        <v>0</v>
      </c>
      <c r="H66" s="539">
        <f>H67+H69+H70</f>
        <v>0</v>
      </c>
      <c r="I66" s="539">
        <f t="shared" ref="I66:K66" si="15">I67+I69+I70</f>
        <v>0</v>
      </c>
      <c r="J66" s="539">
        <f t="shared" si="15"/>
        <v>0</v>
      </c>
      <c r="K66" s="539">
        <f t="shared" si="15"/>
        <v>0</v>
      </c>
      <c r="L66" s="883"/>
      <c r="M66" s="884"/>
      <c r="N66" s="884"/>
      <c r="O66" s="884"/>
      <c r="P66" s="885"/>
    </row>
    <row r="67" spans="1:17" x14ac:dyDescent="0.25">
      <c r="B67" s="169"/>
      <c r="C67" s="305" t="s">
        <v>44</v>
      </c>
      <c r="D67" s="306" t="s">
        <v>77</v>
      </c>
      <c r="E67" s="543"/>
      <c r="F67" s="361"/>
      <c r="G67" s="385">
        <v>0</v>
      </c>
      <c r="H67" s="347"/>
      <c r="I67" s="374">
        <v>0</v>
      </c>
      <c r="J67" s="375">
        <f t="shared" ref="J67:K70" si="16">I67</f>
        <v>0</v>
      </c>
      <c r="K67" s="375">
        <f t="shared" si="16"/>
        <v>0</v>
      </c>
      <c r="L67" s="883"/>
      <c r="M67" s="884"/>
      <c r="N67" s="884"/>
      <c r="O67" s="884"/>
      <c r="P67" s="885"/>
    </row>
    <row r="68" spans="1:17" x14ac:dyDescent="0.25">
      <c r="B68" s="169"/>
      <c r="C68" s="305"/>
      <c r="D68" s="316"/>
      <c r="E68" s="544"/>
      <c r="F68" s="410"/>
      <c r="G68" s="769"/>
      <c r="H68" s="347"/>
      <c r="I68" s="374"/>
      <c r="J68" s="375"/>
      <c r="K68" s="375"/>
      <c r="L68" s="883"/>
      <c r="M68" s="884"/>
      <c r="N68" s="884"/>
      <c r="O68" s="884"/>
      <c r="P68" s="885"/>
    </row>
    <row r="69" spans="1:17" x14ac:dyDescent="0.25">
      <c r="B69" s="169"/>
      <c r="C69" s="305" t="s">
        <v>46</v>
      </c>
      <c r="D69" s="306" t="s">
        <v>78</v>
      </c>
      <c r="E69" s="536"/>
      <c r="F69" s="395"/>
      <c r="G69" s="411"/>
      <c r="H69" s="347"/>
      <c r="I69" s="374">
        <v>0</v>
      </c>
      <c r="J69" s="375">
        <v>0</v>
      </c>
      <c r="K69" s="375">
        <f t="shared" si="16"/>
        <v>0</v>
      </c>
      <c r="L69" s="883"/>
      <c r="M69" s="884"/>
      <c r="N69" s="884"/>
      <c r="O69" s="884"/>
      <c r="P69" s="885"/>
    </row>
    <row r="70" spans="1:17" x14ac:dyDescent="0.25">
      <c r="B70" s="169"/>
      <c r="C70" s="305" t="s">
        <v>48</v>
      </c>
      <c r="D70" s="306" t="s">
        <v>210</v>
      </c>
      <c r="E70" s="541"/>
      <c r="F70" s="361"/>
      <c r="G70" s="362"/>
      <c r="H70" s="347"/>
      <c r="I70" s="374">
        <v>0</v>
      </c>
      <c r="J70" s="375">
        <f t="shared" si="16"/>
        <v>0</v>
      </c>
      <c r="K70" s="375">
        <f t="shared" si="16"/>
        <v>0</v>
      </c>
      <c r="L70" s="883"/>
      <c r="M70" s="884"/>
      <c r="N70" s="884"/>
      <c r="O70" s="884"/>
      <c r="P70" s="885"/>
    </row>
    <row r="71" spans="1:17" x14ac:dyDescent="0.25">
      <c r="B71" s="169"/>
      <c r="C71" s="305"/>
      <c r="D71" s="306"/>
      <c r="E71" s="536"/>
      <c r="F71" s="768"/>
      <c r="G71" s="767"/>
      <c r="H71" s="347"/>
      <c r="I71" s="374"/>
      <c r="J71" s="375"/>
      <c r="K71" s="375"/>
      <c r="L71" s="899"/>
      <c r="M71" s="900"/>
      <c r="N71" s="900"/>
      <c r="O71" s="900"/>
      <c r="P71" s="901"/>
    </row>
    <row r="72" spans="1:17" x14ac:dyDescent="0.25">
      <c r="B72" s="168" t="s">
        <v>105</v>
      </c>
      <c r="C72" s="309" t="s">
        <v>211</v>
      </c>
      <c r="D72" s="310" t="s">
        <v>79</v>
      </c>
      <c r="E72" s="537">
        <f>IF(OR(' NB(72)'!D72&lt;0,' NB(72)'!D72&gt;0),' NB(72)'!D27,'NB (77)'!D27)</f>
        <v>0</v>
      </c>
      <c r="F72" s="345"/>
      <c r="G72" s="346"/>
      <c r="H72" s="409"/>
      <c r="I72" s="348">
        <v>0</v>
      </c>
      <c r="J72" s="349">
        <f>I72</f>
        <v>0</v>
      </c>
      <c r="K72" s="349">
        <f>J72</f>
        <v>0</v>
      </c>
      <c r="L72" s="883"/>
      <c r="M72" s="884"/>
      <c r="N72" s="884"/>
      <c r="O72" s="884"/>
      <c r="P72" s="885"/>
    </row>
    <row r="73" spans="1:17" x14ac:dyDescent="0.25">
      <c r="B73" s="169"/>
      <c r="C73" s="305"/>
      <c r="D73" s="306"/>
      <c r="E73" s="537"/>
      <c r="F73" s="781"/>
      <c r="G73" s="782"/>
      <c r="H73" s="765"/>
      <c r="I73" s="783"/>
      <c r="J73" s="784"/>
      <c r="K73" s="784"/>
      <c r="L73" s="883"/>
      <c r="M73" s="884"/>
      <c r="N73" s="884"/>
      <c r="O73" s="884"/>
      <c r="P73" s="885"/>
    </row>
    <row r="74" spans="1:17" x14ac:dyDescent="0.25">
      <c r="B74" s="169"/>
      <c r="C74" s="318"/>
      <c r="D74" s="319"/>
      <c r="E74" s="537"/>
      <c r="F74" s="750"/>
      <c r="G74" s="785"/>
      <c r="H74" s="786"/>
      <c r="I74" s="787"/>
      <c r="J74" s="763"/>
      <c r="K74" s="763"/>
      <c r="L74" s="883"/>
      <c r="M74" s="884"/>
      <c r="N74" s="884"/>
      <c r="O74" s="884"/>
      <c r="P74" s="885"/>
    </row>
    <row r="75" spans="1:17" x14ac:dyDescent="0.25">
      <c r="B75" s="174"/>
      <c r="C75" s="320"/>
      <c r="D75" s="321" t="s">
        <v>80</v>
      </c>
      <c r="E75" s="537">
        <f>IF(OR(' NB(72)'!D72&lt;0,' NB(72)'!D72&gt;0),' NB(72)'!D28,'NB (77)'!D28)</f>
        <v>0</v>
      </c>
      <c r="F75" s="537">
        <f>F20+F41</f>
        <v>0</v>
      </c>
      <c r="G75" s="539">
        <f>G20+G41</f>
        <v>0</v>
      </c>
      <c r="H75" s="539">
        <f>H20+H41</f>
        <v>0</v>
      </c>
      <c r="I75" s="539">
        <f t="shared" ref="I75:K75" si="17">I20+I41</f>
        <v>0</v>
      </c>
      <c r="J75" s="539">
        <f t="shared" si="17"/>
        <v>0</v>
      </c>
      <c r="K75" s="539">
        <f t="shared" si="17"/>
        <v>0</v>
      </c>
      <c r="L75" s="968"/>
      <c r="M75" s="969"/>
      <c r="N75" s="969"/>
      <c r="O75" s="969"/>
      <c r="P75" s="970"/>
    </row>
    <row r="76" spans="1:17" ht="15.75" thickBot="1" x14ac:dyDescent="0.3">
      <c r="B76" s="175"/>
      <c r="C76" s="322"/>
      <c r="D76" s="323"/>
      <c r="E76" s="540"/>
      <c r="F76" s="788"/>
      <c r="G76" s="764"/>
      <c r="H76" s="789"/>
      <c r="I76" s="790"/>
      <c r="J76" s="791"/>
      <c r="K76" s="792"/>
      <c r="L76" s="965"/>
      <c r="M76" s="966"/>
      <c r="N76" s="966"/>
      <c r="O76" s="966"/>
      <c r="P76" s="967"/>
    </row>
    <row r="77" spans="1:17" ht="16.149999999999999" customHeight="1" x14ac:dyDescent="0.25">
      <c r="B77" s="971" t="s">
        <v>172</v>
      </c>
      <c r="C77" s="975"/>
      <c r="D77" s="978" t="s">
        <v>191</v>
      </c>
      <c r="E77" s="981"/>
      <c r="F77" s="984"/>
      <c r="G77" s="987"/>
      <c r="H77" s="990"/>
      <c r="I77" s="993"/>
      <c r="J77" s="956"/>
      <c r="K77" s="956"/>
      <c r="L77" s="924" t="s">
        <v>198</v>
      </c>
      <c r="M77" s="925"/>
      <c r="N77" s="925"/>
      <c r="O77" s="925"/>
      <c r="P77" s="926"/>
      <c r="Q77" s="793"/>
    </row>
    <row r="78" spans="1:17" x14ac:dyDescent="0.25">
      <c r="B78" s="972"/>
      <c r="C78" s="976"/>
      <c r="D78" s="979"/>
      <c r="E78" s="982"/>
      <c r="F78" s="985"/>
      <c r="G78" s="988"/>
      <c r="H78" s="991"/>
      <c r="I78" s="994"/>
      <c r="J78" s="957"/>
      <c r="K78" s="957"/>
      <c r="L78" s="927"/>
      <c r="M78" s="928"/>
      <c r="N78" s="928"/>
      <c r="O78" s="928"/>
      <c r="P78" s="929"/>
      <c r="Q78" s="793"/>
    </row>
    <row r="79" spans="1:17" ht="15.75" thickBot="1" x14ac:dyDescent="0.3">
      <c r="B79" s="973"/>
      <c r="C79" s="977"/>
      <c r="D79" s="980"/>
      <c r="E79" s="983"/>
      <c r="F79" s="986"/>
      <c r="G79" s="989"/>
      <c r="H79" s="992"/>
      <c r="I79" s="995"/>
      <c r="J79" s="958"/>
      <c r="K79" s="958"/>
      <c r="L79" s="930"/>
      <c r="M79" s="931"/>
      <c r="N79" s="931"/>
      <c r="O79" s="931"/>
      <c r="P79" s="932"/>
      <c r="Q79" s="793"/>
    </row>
    <row r="80" spans="1:17" ht="15.75" x14ac:dyDescent="0.25">
      <c r="B80" s="176"/>
      <c r="C80" s="324"/>
      <c r="D80" s="325"/>
      <c r="E80" s="534"/>
      <c r="F80" s="750"/>
      <c r="G80" s="794"/>
      <c r="H80" s="752"/>
      <c r="I80" s="795"/>
      <c r="J80" s="796"/>
      <c r="K80" s="797"/>
      <c r="L80" s="944"/>
      <c r="M80" s="945"/>
      <c r="N80" s="945"/>
      <c r="O80" s="945"/>
      <c r="P80" s="946"/>
      <c r="Q80" s="173"/>
    </row>
    <row r="81" spans="2:17" ht="15.75" x14ac:dyDescent="0.25">
      <c r="B81" s="177" t="s">
        <v>124</v>
      </c>
      <c r="C81" s="324" t="s">
        <v>192</v>
      </c>
      <c r="D81" s="326" t="s">
        <v>193</v>
      </c>
      <c r="E81" s="537">
        <f>IF(OR(' NB(72)'!D72&lt;0,' NB(72)'!D72&gt;0),' NB(72)'!D31,'NB (77)'!D31)</f>
        <v>0</v>
      </c>
      <c r="F81" s="547"/>
      <c r="G81" s="547"/>
      <c r="H81" s="537">
        <f>H83+H85+H86+H87+H94+H95</f>
        <v>0</v>
      </c>
      <c r="I81" s="537">
        <f t="shared" ref="I81:K81" si="18">I83+I85+I86+I87+I94+I95</f>
        <v>0</v>
      </c>
      <c r="J81" s="537">
        <f t="shared" si="18"/>
        <v>0</v>
      </c>
      <c r="K81" s="537">
        <f t="shared" si="18"/>
        <v>0</v>
      </c>
      <c r="L81" s="889"/>
      <c r="M81" s="890"/>
      <c r="N81" s="890"/>
      <c r="O81" s="890"/>
      <c r="P81" s="891"/>
      <c r="Q81" s="173"/>
    </row>
    <row r="82" spans="2:17" ht="15.75" x14ac:dyDescent="0.25">
      <c r="B82" s="177">
        <v>10</v>
      </c>
      <c r="C82" s="327" t="s">
        <v>44</v>
      </c>
      <c r="D82" s="328" t="s">
        <v>125</v>
      </c>
      <c r="E82" s="547">
        <f>IF(OR(' NB(72)'!D72&lt;0,' NB(72)'!D72),' NB(72)'!D32,'NB (77)'!D32)</f>
        <v>0</v>
      </c>
      <c r="F82" s="536">
        <f>F83+F84</f>
        <v>0</v>
      </c>
      <c r="G82" s="538">
        <f>G83+G84</f>
        <v>0</v>
      </c>
      <c r="H82" s="538">
        <f>H83+H84</f>
        <v>0</v>
      </c>
      <c r="I82" s="538">
        <f t="shared" ref="I82:K82" si="19">I83+I84</f>
        <v>0</v>
      </c>
      <c r="J82" s="538">
        <f t="shared" si="19"/>
        <v>0</v>
      </c>
      <c r="K82" s="538">
        <f t="shared" si="19"/>
        <v>0</v>
      </c>
      <c r="L82" s="921"/>
      <c r="M82" s="922"/>
      <c r="N82" s="922"/>
      <c r="O82" s="922"/>
      <c r="P82" s="923"/>
      <c r="Q82" s="173"/>
    </row>
    <row r="83" spans="2:17" ht="15.75" x14ac:dyDescent="0.25">
      <c r="B83" s="177">
        <v>100</v>
      </c>
      <c r="C83" s="324"/>
      <c r="D83" s="325" t="s">
        <v>126</v>
      </c>
      <c r="E83" s="547">
        <f>IF(OR(' NB(72)'!D72&lt;0,' NB(72)'!D72),' NB(72)'!D33,'NB (77)'!D33)</f>
        <v>0</v>
      </c>
      <c r="F83" s="400"/>
      <c r="G83" s="373"/>
      <c r="H83" s="347"/>
      <c r="I83" s="374"/>
      <c r="J83" s="375">
        <f>I83</f>
        <v>0</v>
      </c>
      <c r="K83" s="359">
        <f>J83</f>
        <v>0</v>
      </c>
      <c r="L83" s="889"/>
      <c r="M83" s="890"/>
      <c r="N83" s="890"/>
      <c r="O83" s="890"/>
      <c r="P83" s="891"/>
      <c r="Q83" s="173"/>
    </row>
    <row r="84" spans="2:17" ht="15.75" x14ac:dyDescent="0.25">
      <c r="B84" s="177">
        <v>101</v>
      </c>
      <c r="C84" s="324"/>
      <c r="D84" s="645" t="s">
        <v>127</v>
      </c>
      <c r="E84" s="547">
        <f>IF(OR(' NB(72)'!D72&lt;0,' NB(72)'!D72),' NB(72)'!D34,'NB (77)'!D34)</f>
        <v>0</v>
      </c>
      <c r="F84" s="540">
        <f>F85+F86</f>
        <v>0</v>
      </c>
      <c r="G84" s="543">
        <f>G85+G86</f>
        <v>0</v>
      </c>
      <c r="H84" s="543">
        <f>H85+H86</f>
        <v>0</v>
      </c>
      <c r="I84" s="543">
        <f t="shared" ref="I84" si="20">I85+I86</f>
        <v>0</v>
      </c>
      <c r="J84" s="543">
        <f>J85+J86</f>
        <v>0</v>
      </c>
      <c r="K84" s="543">
        <f>K85+K86</f>
        <v>0</v>
      </c>
      <c r="L84" s="889"/>
      <c r="M84" s="890"/>
      <c r="N84" s="890"/>
      <c r="O84" s="890"/>
      <c r="P84" s="891"/>
      <c r="Q84" s="173"/>
    </row>
    <row r="85" spans="2:17" x14ac:dyDescent="0.25">
      <c r="B85" s="169"/>
      <c r="C85" s="324"/>
      <c r="D85" s="646" t="s">
        <v>229</v>
      </c>
      <c r="E85" s="541"/>
      <c r="F85" s="400"/>
      <c r="G85" s="373"/>
      <c r="H85" s="347">
        <v>0</v>
      </c>
      <c r="I85" s="429">
        <v>0</v>
      </c>
      <c r="J85" s="430">
        <f t="shared" ref="J85:K88" si="21">I85</f>
        <v>0</v>
      </c>
      <c r="K85" s="360">
        <f t="shared" si="21"/>
        <v>0</v>
      </c>
      <c r="L85" s="889"/>
      <c r="M85" s="890"/>
      <c r="N85" s="890"/>
      <c r="O85" s="890"/>
      <c r="P85" s="891"/>
      <c r="Q85" s="173"/>
    </row>
    <row r="86" spans="2:17" ht="15.75" x14ac:dyDescent="0.25">
      <c r="B86" s="177"/>
      <c r="C86" s="324"/>
      <c r="D86" s="646" t="s">
        <v>199</v>
      </c>
      <c r="E86" s="536"/>
      <c r="F86" s="431"/>
      <c r="G86" s="385"/>
      <c r="H86" s="432">
        <v>0</v>
      </c>
      <c r="I86" s="358">
        <v>0</v>
      </c>
      <c r="J86" s="359">
        <f t="shared" si="21"/>
        <v>0</v>
      </c>
      <c r="K86" s="359">
        <f t="shared" si="21"/>
        <v>0</v>
      </c>
      <c r="L86" s="902"/>
      <c r="M86" s="903"/>
      <c r="N86" s="903"/>
      <c r="O86" s="903"/>
      <c r="P86" s="904"/>
      <c r="Q86" s="173"/>
    </row>
    <row r="87" spans="2:17" ht="15.75" x14ac:dyDescent="0.25">
      <c r="B87" s="177">
        <v>11</v>
      </c>
      <c r="C87" s="324" t="s">
        <v>46</v>
      </c>
      <c r="D87" s="329" t="s">
        <v>128</v>
      </c>
      <c r="E87" s="547">
        <f>IF(OR(' NB(72)'!D72&lt;0,' NB(72)'!D72&gt;0),' NB(72)'!D35,'NB (77)'!D35)</f>
        <v>0</v>
      </c>
      <c r="F87" s="361"/>
      <c r="G87" s="362"/>
      <c r="H87" s="363"/>
      <c r="I87" s="433"/>
      <c r="J87" s="434">
        <f t="shared" si="21"/>
        <v>0</v>
      </c>
      <c r="K87" s="360">
        <f t="shared" si="21"/>
        <v>0</v>
      </c>
      <c r="L87" s="889"/>
      <c r="M87" s="890"/>
      <c r="N87" s="890"/>
      <c r="O87" s="890"/>
      <c r="P87" s="891"/>
      <c r="Q87" s="173"/>
    </row>
    <row r="88" spans="2:17" ht="15.75" x14ac:dyDescent="0.25">
      <c r="B88" s="177">
        <v>12</v>
      </c>
      <c r="C88" s="327" t="s">
        <v>48</v>
      </c>
      <c r="D88" s="328" t="s">
        <v>129</v>
      </c>
      <c r="E88" s="547">
        <f>IF(OR(' NB(72)'!D72&lt;0,' NB(72)'!D72&gt;0),' NB(72)'!D36,'NB (77)'!D36)</f>
        <v>0</v>
      </c>
      <c r="F88" s="395"/>
      <c r="G88" s="411"/>
      <c r="H88" s="363"/>
      <c r="I88" s="364"/>
      <c r="J88" s="360">
        <f t="shared" si="21"/>
        <v>0</v>
      </c>
      <c r="K88" s="359">
        <f t="shared" si="21"/>
        <v>0</v>
      </c>
      <c r="L88" s="889"/>
      <c r="M88" s="890"/>
      <c r="N88" s="890"/>
      <c r="O88" s="890"/>
      <c r="P88" s="891"/>
      <c r="Q88" s="173"/>
    </row>
    <row r="89" spans="2:17" ht="15.75" x14ac:dyDescent="0.25">
      <c r="B89" s="177">
        <v>13</v>
      </c>
      <c r="C89" s="327" t="s">
        <v>50</v>
      </c>
      <c r="D89" s="647" t="s">
        <v>130</v>
      </c>
      <c r="E89" s="537">
        <f>IF(OR(' NB(72)'!D72&lt;0,' NB(72)'!D72&gt;0),' NB(72)'!D37,'NB (77)'!D37)</f>
        <v>0</v>
      </c>
      <c r="F89" s="537">
        <f>F90+F91+F94+F95</f>
        <v>0</v>
      </c>
      <c r="G89" s="537">
        <f>G90+G91+G94+G95</f>
        <v>0</v>
      </c>
      <c r="H89" s="537">
        <f>H90+H91+H94+H95</f>
        <v>0</v>
      </c>
      <c r="I89" s="537">
        <f t="shared" ref="I89:K89" si="22">I90+I91+I94+I95</f>
        <v>0</v>
      </c>
      <c r="J89" s="537">
        <f t="shared" si="22"/>
        <v>0</v>
      </c>
      <c r="K89" s="537">
        <f t="shared" si="22"/>
        <v>0</v>
      </c>
      <c r="L89" s="921"/>
      <c r="M89" s="922"/>
      <c r="N89" s="922"/>
      <c r="O89" s="922"/>
      <c r="P89" s="923"/>
    </row>
    <row r="90" spans="2:17" ht="15.75" x14ac:dyDescent="0.25">
      <c r="B90" s="177">
        <v>130</v>
      </c>
      <c r="C90" s="324"/>
      <c r="D90" s="325" t="s">
        <v>131</v>
      </c>
      <c r="E90" s="547">
        <f>IF(OR(' NB(72)'!D72&lt;0,' NB(72)'!D72&gt;0),' NB(72)'!D38,'NB (77)'!D38)</f>
        <v>0</v>
      </c>
      <c r="F90" s="372"/>
      <c r="G90" s="373"/>
      <c r="H90" s="347"/>
      <c r="I90" s="374"/>
      <c r="J90" s="375">
        <f>I90</f>
        <v>0</v>
      </c>
      <c r="K90" s="359">
        <f>J90</f>
        <v>0</v>
      </c>
      <c r="L90" s="883"/>
      <c r="M90" s="884"/>
      <c r="N90" s="884"/>
      <c r="O90" s="884"/>
      <c r="P90" s="885"/>
    </row>
    <row r="91" spans="2:17" ht="15.75" x14ac:dyDescent="0.25">
      <c r="B91" s="177">
        <v>131</v>
      </c>
      <c r="C91" s="324"/>
      <c r="D91" s="645" t="s">
        <v>132</v>
      </c>
      <c r="E91" s="537">
        <f>IF(OR(' NB(72)'!D72&lt;0,' NB(72)'!D72&gt;0),' NB(72)'!D39,'NB (77)'!D39)</f>
        <v>0</v>
      </c>
      <c r="F91" s="539">
        <f>F92+F93</f>
        <v>0</v>
      </c>
      <c r="G91" s="539">
        <f>G92+G93</f>
        <v>0</v>
      </c>
      <c r="H91" s="539">
        <f>H92+H93</f>
        <v>0</v>
      </c>
      <c r="I91" s="539">
        <f t="shared" ref="I91:K91" si="23">I92+I93</f>
        <v>0</v>
      </c>
      <c r="J91" s="539">
        <f t="shared" si="23"/>
        <v>0</v>
      </c>
      <c r="K91" s="539">
        <f t="shared" si="23"/>
        <v>0</v>
      </c>
      <c r="L91" s="895"/>
      <c r="M91" s="884"/>
      <c r="N91" s="884"/>
      <c r="O91" s="884"/>
      <c r="P91" s="885"/>
    </row>
    <row r="92" spans="2:17" ht="15.75" x14ac:dyDescent="0.25">
      <c r="B92" s="177">
        <v>1310</v>
      </c>
      <c r="C92" s="324"/>
      <c r="D92" s="648" t="s">
        <v>133</v>
      </c>
      <c r="E92" s="547">
        <f>IF(OR(' NB(72)'!D72&lt;0,' NB(72)'!D72&gt;0),' NB(72)'!D40,'NB (77)'!D40)</f>
        <v>0</v>
      </c>
      <c r="F92" s="372"/>
      <c r="G92" s="373"/>
      <c r="H92" s="347"/>
      <c r="I92" s="374"/>
      <c r="J92" s="375">
        <f t="shared" ref="J92:K97" si="24">I92</f>
        <v>0</v>
      </c>
      <c r="K92" s="435">
        <f t="shared" si="24"/>
        <v>0</v>
      </c>
      <c r="L92" s="883"/>
      <c r="M92" s="884"/>
      <c r="N92" s="884"/>
      <c r="O92" s="884"/>
      <c r="P92" s="885"/>
    </row>
    <row r="93" spans="2:17" ht="15.75" x14ac:dyDescent="0.25">
      <c r="B93" s="177">
        <v>1311</v>
      </c>
      <c r="C93" s="324"/>
      <c r="D93" s="648" t="s">
        <v>134</v>
      </c>
      <c r="E93" s="547">
        <f>IF(OR(' NB(72)'!D72&lt;0,' NB(72)'!D72&gt;0),' NB(72)'!D41,'NB (77)'!D41)</f>
        <v>0</v>
      </c>
      <c r="F93" s="372"/>
      <c r="G93" s="373"/>
      <c r="H93" s="347"/>
      <c r="I93" s="374"/>
      <c r="J93" s="375">
        <f t="shared" si="24"/>
        <v>0</v>
      </c>
      <c r="K93" s="360">
        <f t="shared" si="24"/>
        <v>0</v>
      </c>
      <c r="L93" s="883"/>
      <c r="M93" s="884"/>
      <c r="N93" s="884"/>
      <c r="O93" s="884"/>
      <c r="P93" s="885"/>
    </row>
    <row r="94" spans="2:17" ht="15.75" x14ac:dyDescent="0.25">
      <c r="B94" s="177">
        <v>132</v>
      </c>
      <c r="C94" s="324"/>
      <c r="D94" s="649" t="s">
        <v>135</v>
      </c>
      <c r="E94" s="547">
        <f>IF(OR(' NB(72)'!D72&lt;0,' NB(72)'!D72&gt;0),' NB(72)'!D42,'NB (77)'!D42)</f>
        <v>0</v>
      </c>
      <c r="F94" s="372"/>
      <c r="G94" s="373"/>
      <c r="H94" s="347"/>
      <c r="I94" s="374"/>
      <c r="J94" s="375">
        <f t="shared" si="24"/>
        <v>0</v>
      </c>
      <c r="K94" s="360">
        <f t="shared" si="24"/>
        <v>0</v>
      </c>
      <c r="L94" s="883"/>
      <c r="M94" s="884"/>
      <c r="N94" s="884"/>
      <c r="O94" s="884"/>
      <c r="P94" s="885"/>
    </row>
    <row r="95" spans="2:17" ht="15.75" x14ac:dyDescent="0.25">
      <c r="B95" s="177">
        <v>133</v>
      </c>
      <c r="C95" s="324"/>
      <c r="D95" s="325" t="s">
        <v>136</v>
      </c>
      <c r="E95" s="547">
        <f>IF(OR(' NB(72)'!D72&lt;0,' NB(72)'!D72&gt;0),' NB(72)'!D43,'NB (77)'!D43)</f>
        <v>0</v>
      </c>
      <c r="F95" s="372"/>
      <c r="G95" s="373"/>
      <c r="H95" s="347"/>
      <c r="I95" s="374"/>
      <c r="J95" s="375">
        <f t="shared" si="24"/>
        <v>0</v>
      </c>
      <c r="K95" s="360">
        <f t="shared" si="24"/>
        <v>0</v>
      </c>
      <c r="L95" s="883"/>
      <c r="M95" s="884"/>
      <c r="N95" s="884"/>
      <c r="O95" s="884"/>
      <c r="P95" s="885"/>
    </row>
    <row r="96" spans="2:17" ht="15.75" x14ac:dyDescent="0.25">
      <c r="B96" s="177">
        <v>14</v>
      </c>
      <c r="C96" s="330" t="s">
        <v>52</v>
      </c>
      <c r="D96" s="329" t="s">
        <v>137</v>
      </c>
      <c r="E96" s="547">
        <f>IF(OR(' NB(72)'!D72&lt;0,' NB(72)'!D72&gt;0),' NB(72)'!D44,'NB (77)'!D44)</f>
        <v>0</v>
      </c>
      <c r="F96" s="361"/>
      <c r="G96" s="396"/>
      <c r="H96" s="347"/>
      <c r="I96" s="374"/>
      <c r="J96" s="375">
        <f t="shared" si="24"/>
        <v>0</v>
      </c>
      <c r="K96" s="360">
        <f t="shared" si="24"/>
        <v>0</v>
      </c>
      <c r="L96" s="883"/>
      <c r="M96" s="884"/>
      <c r="N96" s="884"/>
      <c r="O96" s="884"/>
      <c r="P96" s="885"/>
    </row>
    <row r="97" spans="2:16" ht="15.75" x14ac:dyDescent="0.25">
      <c r="B97" s="177">
        <v>15</v>
      </c>
      <c r="C97" s="324" t="s">
        <v>54</v>
      </c>
      <c r="D97" s="328" t="s">
        <v>138</v>
      </c>
      <c r="E97" s="547">
        <f>IF(OR(' NB(72)'!D72&lt;0,' NB(72)'!D72&gt;0),' NB(72)'!D45,'NB (77)'!D45)</f>
        <v>0</v>
      </c>
      <c r="F97" s="395"/>
      <c r="G97" s="385"/>
      <c r="H97" s="347"/>
      <c r="I97" s="374"/>
      <c r="J97" s="375">
        <f t="shared" si="24"/>
        <v>0</v>
      </c>
      <c r="K97" s="360">
        <f t="shared" si="24"/>
        <v>0</v>
      </c>
      <c r="L97" s="883"/>
      <c r="M97" s="884"/>
      <c r="N97" s="884"/>
      <c r="O97" s="884"/>
      <c r="P97" s="885"/>
    </row>
    <row r="98" spans="2:16" ht="15.75" x14ac:dyDescent="0.25">
      <c r="B98" s="177"/>
      <c r="C98" s="331"/>
      <c r="D98" s="326"/>
      <c r="E98" s="538"/>
      <c r="F98" s="760"/>
      <c r="G98" s="816"/>
      <c r="H98" s="761"/>
      <c r="I98" s="762"/>
      <c r="J98" s="763"/>
      <c r="K98" s="799"/>
      <c r="L98" s="883"/>
      <c r="M98" s="884"/>
      <c r="N98" s="884"/>
      <c r="O98" s="884"/>
      <c r="P98" s="885"/>
    </row>
    <row r="99" spans="2:16" ht="15.75" x14ac:dyDescent="0.25">
      <c r="B99" s="177">
        <v>19</v>
      </c>
      <c r="C99" s="330" t="s">
        <v>37</v>
      </c>
      <c r="D99" s="650" t="s">
        <v>194</v>
      </c>
      <c r="E99" s="544">
        <f>IF(OR(' NB(72)'!D72&lt;0,' NB(72)'!D72&gt;0),' NB(72)'!D46,'NB (77)'!D46)</f>
        <v>0</v>
      </c>
      <c r="F99" s="431"/>
      <c r="G99" s="385"/>
      <c r="H99" s="347"/>
      <c r="I99" s="348"/>
      <c r="J99" s="349">
        <f>I99</f>
        <v>0</v>
      </c>
      <c r="K99" s="437">
        <f>J99</f>
        <v>0</v>
      </c>
      <c r="L99" s="883"/>
      <c r="M99" s="884"/>
      <c r="N99" s="884"/>
      <c r="O99" s="884"/>
      <c r="P99" s="885"/>
    </row>
    <row r="100" spans="2:16" ht="15.75" x14ac:dyDescent="0.25">
      <c r="B100" s="177"/>
      <c r="C100" s="324"/>
      <c r="D100" s="651"/>
      <c r="E100" s="535"/>
      <c r="F100" s="768"/>
      <c r="G100" s="362"/>
      <c r="H100" s="770"/>
      <c r="I100" s="771"/>
      <c r="J100" s="772"/>
      <c r="K100" s="766"/>
      <c r="L100" s="883"/>
      <c r="M100" s="884"/>
      <c r="N100" s="884"/>
      <c r="O100" s="884"/>
      <c r="P100" s="885"/>
    </row>
    <row r="101" spans="2:16" ht="15.75" x14ac:dyDescent="0.25">
      <c r="B101" s="177">
        <v>16</v>
      </c>
      <c r="C101" s="324" t="s">
        <v>42</v>
      </c>
      <c r="D101" s="652" t="s">
        <v>195</v>
      </c>
      <c r="E101" s="543">
        <f>IF(OR(' NB(72)'!D72&lt;0,' NB(72)'!D72&gt;0),' NB(72)'!D47,'NB (77)'!D47)</f>
        <v>0</v>
      </c>
      <c r="F101" s="539">
        <f>F102+F103</f>
        <v>0</v>
      </c>
      <c r="G101" s="539">
        <f>G102+G103</f>
        <v>0</v>
      </c>
      <c r="H101" s="539">
        <f>H102+H103</f>
        <v>0</v>
      </c>
      <c r="I101" s="539">
        <f t="shared" ref="I101:K101" si="25">I102+I103</f>
        <v>0</v>
      </c>
      <c r="J101" s="539">
        <f t="shared" si="25"/>
        <v>0</v>
      </c>
      <c r="K101" s="539">
        <f t="shared" si="25"/>
        <v>0</v>
      </c>
      <c r="L101" s="883"/>
      <c r="M101" s="884"/>
      <c r="N101" s="884"/>
      <c r="O101" s="884"/>
      <c r="P101" s="885"/>
    </row>
    <row r="102" spans="2:16" ht="15.75" x14ac:dyDescent="0.25">
      <c r="B102" s="177" t="s">
        <v>142</v>
      </c>
      <c r="C102" s="331"/>
      <c r="D102" s="653" t="s">
        <v>141</v>
      </c>
      <c r="E102" s="543">
        <f>IF(OR(' NB(72)'!D72&lt;0,' NB(72)'!D72&gt;0),' NB(72)'!D48,'NB (77)'!D48)</f>
        <v>0</v>
      </c>
      <c r="F102" s="372"/>
      <c r="G102" s="438"/>
      <c r="H102" s="409"/>
      <c r="I102" s="374"/>
      <c r="J102" s="375">
        <f>I102</f>
        <v>0</v>
      </c>
      <c r="K102" s="359">
        <f>J102</f>
        <v>0</v>
      </c>
      <c r="L102" s="918"/>
      <c r="M102" s="919"/>
      <c r="N102" s="919"/>
      <c r="O102" s="919"/>
      <c r="P102" s="920"/>
    </row>
    <row r="103" spans="2:16" ht="15.75" x14ac:dyDescent="0.25">
      <c r="B103" s="177">
        <v>168</v>
      </c>
      <c r="C103" s="324"/>
      <c r="D103" s="654" t="s">
        <v>143</v>
      </c>
      <c r="E103" s="538">
        <f>IF(OR(' NB(72)'!D72&lt;0,' NB(72)'!D72&gt;0),' NB(72)'!D49,'NB (77)'!D54)</f>
        <v>0</v>
      </c>
      <c r="F103" s="361"/>
      <c r="G103" s="385"/>
      <c r="H103" s="409"/>
      <c r="I103" s="374"/>
      <c r="J103" s="375">
        <f>I103</f>
        <v>0</v>
      </c>
      <c r="K103" s="360">
        <f>J103</f>
        <v>0</v>
      </c>
      <c r="L103" s="921"/>
      <c r="M103" s="922"/>
      <c r="N103" s="922"/>
      <c r="O103" s="922"/>
      <c r="P103" s="923"/>
    </row>
    <row r="104" spans="2:16" ht="15.75" x14ac:dyDescent="0.25">
      <c r="B104" s="177"/>
      <c r="C104" s="324"/>
      <c r="D104" s="329"/>
      <c r="E104" s="542"/>
      <c r="F104" s="776"/>
      <c r="G104" s="817"/>
      <c r="H104" s="761"/>
      <c r="I104" s="762"/>
      <c r="J104" s="763"/>
      <c r="K104" s="763"/>
      <c r="L104" s="886"/>
      <c r="M104" s="887"/>
      <c r="N104" s="887"/>
      <c r="O104" s="887"/>
      <c r="P104" s="888"/>
    </row>
    <row r="105" spans="2:16" ht="15.75" x14ac:dyDescent="0.25">
      <c r="B105" s="177" t="s">
        <v>145</v>
      </c>
      <c r="C105" s="324" t="s">
        <v>58</v>
      </c>
      <c r="D105" s="652" t="s">
        <v>196</v>
      </c>
      <c r="E105" s="540">
        <f>IF(OR(' NB(72)'!D72&lt;0,' NB(72)'!D72&gt;0),' NB(72)'!D50,'NB (77)'!D55)</f>
        <v>0</v>
      </c>
      <c r="F105" s="539">
        <f t="shared" ref="F105:G105" si="26">F106+F113+F122</f>
        <v>0</v>
      </c>
      <c r="G105" s="539">
        <f t="shared" si="26"/>
        <v>0</v>
      </c>
      <c r="H105" s="539">
        <f>H106+H113+H122</f>
        <v>0</v>
      </c>
      <c r="I105" s="539">
        <f t="shared" ref="I105:K105" si="27">I106+I113+I122</f>
        <v>0</v>
      </c>
      <c r="J105" s="539">
        <f t="shared" si="27"/>
        <v>0</v>
      </c>
      <c r="K105" s="539">
        <f t="shared" si="27"/>
        <v>0</v>
      </c>
      <c r="L105" s="896"/>
      <c r="M105" s="897"/>
      <c r="N105" s="897"/>
      <c r="O105" s="897"/>
      <c r="P105" s="898"/>
    </row>
    <row r="106" spans="2:16" ht="15.75" x14ac:dyDescent="0.25">
      <c r="B106" s="177">
        <v>17</v>
      </c>
      <c r="C106" s="327" t="s">
        <v>44</v>
      </c>
      <c r="D106" s="651" t="s">
        <v>146</v>
      </c>
      <c r="E106" s="540">
        <f>IF(OR(' NB(72)'!D72&lt;0,' NB(72)'!D72&gt;0),' NB(72)'!D51,'NB (77)'!D56)</f>
        <v>0</v>
      </c>
      <c r="F106" s="539">
        <f t="shared" ref="F106:G106" si="28">F107+F110+F111+F112</f>
        <v>0</v>
      </c>
      <c r="G106" s="539">
        <f t="shared" si="28"/>
        <v>0</v>
      </c>
      <c r="H106" s="539">
        <f>H107+H110+H111+H112</f>
        <v>0</v>
      </c>
      <c r="I106" s="539">
        <f t="shared" ref="I106:K106" si="29">I107+I110+I111+I112</f>
        <v>0</v>
      </c>
      <c r="J106" s="539">
        <f t="shared" si="29"/>
        <v>0</v>
      </c>
      <c r="K106" s="539">
        <f t="shared" si="29"/>
        <v>0</v>
      </c>
      <c r="L106" s="896"/>
      <c r="M106" s="897"/>
      <c r="N106" s="897"/>
      <c r="O106" s="897"/>
      <c r="P106" s="898"/>
    </row>
    <row r="107" spans="2:16" ht="15.75" x14ac:dyDescent="0.25">
      <c r="B107" s="177" t="s">
        <v>148</v>
      </c>
      <c r="C107" s="324"/>
      <c r="D107" s="655" t="s">
        <v>147</v>
      </c>
      <c r="E107" s="540">
        <f>IF(OR(' NB(72)'!D72&lt;0,' NB(72)'!D72&gt;0),' NB(72)'!D52,'NB (77)'!D57)</f>
        <v>0</v>
      </c>
      <c r="F107" s="539">
        <f t="shared" ref="F107:G107" si="30">F108+F109</f>
        <v>0</v>
      </c>
      <c r="G107" s="539">
        <f t="shared" si="30"/>
        <v>0</v>
      </c>
      <c r="H107" s="539">
        <f>H108+H109</f>
        <v>0</v>
      </c>
      <c r="I107" s="539">
        <f t="shared" ref="I107:J107" si="31">I108+I109</f>
        <v>0</v>
      </c>
      <c r="J107" s="539">
        <f t="shared" si="31"/>
        <v>0</v>
      </c>
      <c r="K107" s="539">
        <f>K108+K109</f>
        <v>0</v>
      </c>
      <c r="L107" s="896"/>
      <c r="M107" s="897"/>
      <c r="N107" s="897"/>
      <c r="O107" s="897"/>
      <c r="P107" s="898"/>
    </row>
    <row r="108" spans="2:16" ht="15.75" x14ac:dyDescent="0.25">
      <c r="B108" s="177" t="s">
        <v>150</v>
      </c>
      <c r="C108" s="324"/>
      <c r="D108" s="648" t="s">
        <v>149</v>
      </c>
      <c r="E108" s="536">
        <f>IF(OR(' NB(72)'!D72&lt;0,' NB(72)'!D72&gt;0),' NB(72)'!D53,'NB (77)'!D58)</f>
        <v>0</v>
      </c>
      <c r="F108" s="439"/>
      <c r="G108" s="373">
        <f>Aangifteformulier!H46</f>
        <v>0</v>
      </c>
      <c r="H108" s="409"/>
      <c r="I108" s="348"/>
      <c r="J108" s="375">
        <f t="shared" ref="J108:K112" si="32">I108</f>
        <v>0</v>
      </c>
      <c r="K108" s="360">
        <f t="shared" si="32"/>
        <v>0</v>
      </c>
      <c r="L108" s="889"/>
      <c r="M108" s="890"/>
      <c r="N108" s="890"/>
      <c r="O108" s="890"/>
      <c r="P108" s="891"/>
    </row>
    <row r="109" spans="2:16" ht="15.75" x14ac:dyDescent="0.25">
      <c r="B109" s="177">
        <v>174</v>
      </c>
      <c r="C109" s="324"/>
      <c r="D109" s="648" t="s">
        <v>151</v>
      </c>
      <c r="E109" s="536">
        <f>IF(OR(' NB(72)'!D72&lt;0,' NB(72)'!D72&gt;0),' NB(72)'!D54,'NB (77)'!D59)</f>
        <v>0</v>
      </c>
      <c r="F109" s="361"/>
      <c r="G109" s="396"/>
      <c r="H109" s="347"/>
      <c r="I109" s="374"/>
      <c r="J109" s="375">
        <f t="shared" si="32"/>
        <v>0</v>
      </c>
      <c r="K109" s="435">
        <f t="shared" si="32"/>
        <v>0</v>
      </c>
      <c r="L109" s="892"/>
      <c r="M109" s="893"/>
      <c r="N109" s="893"/>
      <c r="O109" s="893"/>
      <c r="P109" s="894"/>
    </row>
    <row r="110" spans="2:16" ht="15.75" x14ac:dyDescent="0.25">
      <c r="B110" s="177">
        <v>175</v>
      </c>
      <c r="C110" s="324"/>
      <c r="D110" s="325" t="s">
        <v>152</v>
      </c>
      <c r="E110" s="536">
        <f>IF(OR(' NB(72)'!D72&lt;0,' NB(72)'!D72&gt;0),' NB(72)'!D55,'NB (77)'!D60)</f>
        <v>0</v>
      </c>
      <c r="F110" s="395"/>
      <c r="G110" s="362"/>
      <c r="H110" s="347"/>
      <c r="I110" s="374"/>
      <c r="J110" s="375">
        <f t="shared" si="32"/>
        <v>0</v>
      </c>
      <c r="K110" s="435">
        <f t="shared" si="32"/>
        <v>0</v>
      </c>
      <c r="L110" s="899"/>
      <c r="M110" s="900"/>
      <c r="N110" s="900"/>
      <c r="O110" s="900"/>
      <c r="P110" s="901"/>
    </row>
    <row r="111" spans="2:16" ht="15.75" x14ac:dyDescent="0.25">
      <c r="B111" s="177">
        <v>176</v>
      </c>
      <c r="C111" s="324"/>
      <c r="D111" s="649" t="s">
        <v>153</v>
      </c>
      <c r="E111" s="536">
        <f>IF(OR(' NB(72)'!D72&lt;0,' NB(72)'!D72&gt;0),' NB(72)'!D56,'NB (77)'!D61)</f>
        <v>0</v>
      </c>
      <c r="F111" s="397"/>
      <c r="G111" s="356"/>
      <c r="H111" s="347"/>
      <c r="I111" s="374"/>
      <c r="J111" s="375">
        <f t="shared" si="32"/>
        <v>0</v>
      </c>
      <c r="K111" s="375">
        <f t="shared" si="32"/>
        <v>0</v>
      </c>
      <c r="L111" s="895"/>
      <c r="M111" s="884"/>
      <c r="N111" s="884"/>
      <c r="O111" s="884"/>
      <c r="P111" s="885"/>
    </row>
    <row r="112" spans="2:16" ht="15.75" x14ac:dyDescent="0.25">
      <c r="B112" s="177" t="s">
        <v>155</v>
      </c>
      <c r="C112" s="324"/>
      <c r="D112" s="649" t="s">
        <v>154</v>
      </c>
      <c r="E112" s="536">
        <f>IF(OR(' NB(72)'!D72&lt;0,' NB(72)'!D72&gt;0),' NB(72)'!D57,'NB (77)'!D62)</f>
        <v>0</v>
      </c>
      <c r="F112" s="395"/>
      <c r="G112" s="411">
        <f>Aangifteformulier!H48</f>
        <v>0</v>
      </c>
      <c r="H112" s="409"/>
      <c r="I112" s="348"/>
      <c r="J112" s="375">
        <f t="shared" si="32"/>
        <v>0</v>
      </c>
      <c r="K112" s="386">
        <f t="shared" si="32"/>
        <v>0</v>
      </c>
      <c r="L112" s="883"/>
      <c r="M112" s="884"/>
      <c r="N112" s="884"/>
      <c r="O112" s="884"/>
      <c r="P112" s="885"/>
    </row>
    <row r="113" spans="2:17" ht="15.75" x14ac:dyDescent="0.25">
      <c r="B113" s="177" t="s">
        <v>157</v>
      </c>
      <c r="C113" s="330" t="s">
        <v>46</v>
      </c>
      <c r="D113" s="652" t="s">
        <v>156</v>
      </c>
      <c r="E113" s="540">
        <f>IF(OR(' NB(72)'!D72&lt;0,' NB(72)'!D72&gt;0),' NB(72)'!D58,'NB (77)'!D63)</f>
        <v>0</v>
      </c>
      <c r="F113" s="539">
        <f t="shared" ref="F113:G113" si="33">F114+F115+F118+F121</f>
        <v>0</v>
      </c>
      <c r="G113" s="537">
        <f t="shared" si="33"/>
        <v>0</v>
      </c>
      <c r="H113" s="539">
        <f>H114+H115+H118+H121</f>
        <v>0</v>
      </c>
      <c r="I113" s="539">
        <f t="shared" ref="I113:K113" si="34">I114+I115+I118+I121</f>
        <v>0</v>
      </c>
      <c r="J113" s="539">
        <f t="shared" si="34"/>
        <v>0</v>
      </c>
      <c r="K113" s="539">
        <f t="shared" si="34"/>
        <v>0</v>
      </c>
      <c r="L113" s="883"/>
      <c r="M113" s="884"/>
      <c r="N113" s="884"/>
      <c r="O113" s="884"/>
      <c r="P113" s="885"/>
    </row>
    <row r="114" spans="2:17" ht="15.75" x14ac:dyDescent="0.25">
      <c r="B114" s="177">
        <v>42</v>
      </c>
      <c r="C114" s="324"/>
      <c r="D114" s="325" t="s">
        <v>158</v>
      </c>
      <c r="E114" s="536">
        <f>IF(OR(' NB(72)'!D72&lt;0,' NB(72)'!D72&gt;0),' NB(72)'!D59,'NB (77)'!D64)</f>
        <v>0</v>
      </c>
      <c r="F114" s="398"/>
      <c r="G114" s="399"/>
      <c r="H114" s="347"/>
      <c r="I114" s="374"/>
      <c r="J114" s="375">
        <f>I114</f>
        <v>0</v>
      </c>
      <c r="K114" s="359">
        <f>J114</f>
        <v>0</v>
      </c>
      <c r="L114" s="883"/>
      <c r="M114" s="884"/>
      <c r="N114" s="884"/>
      <c r="O114" s="884"/>
      <c r="P114" s="885"/>
    </row>
    <row r="115" spans="2:17" ht="15.75" x14ac:dyDescent="0.25">
      <c r="B115" s="177">
        <v>43</v>
      </c>
      <c r="C115" s="324"/>
      <c r="D115" s="332" t="s">
        <v>147</v>
      </c>
      <c r="E115" s="540">
        <f>IF(OR(' NB(72)'!D72&lt;0,' NB(72)'!D72&gt;0),' NB(72)'!D60,'NB (77)'!D65)</f>
        <v>0</v>
      </c>
      <c r="F115" s="537">
        <f t="shared" ref="F115:G115" si="35">F116+F117</f>
        <v>0</v>
      </c>
      <c r="G115" s="539">
        <f t="shared" si="35"/>
        <v>0</v>
      </c>
      <c r="H115" s="539">
        <f>H116+H117</f>
        <v>0</v>
      </c>
      <c r="I115" s="539">
        <f t="shared" ref="I115:K115" si="36">I116+I117</f>
        <v>0</v>
      </c>
      <c r="J115" s="539">
        <f t="shared" si="36"/>
        <v>0</v>
      </c>
      <c r="K115" s="539">
        <f t="shared" si="36"/>
        <v>0</v>
      </c>
      <c r="L115" s="883"/>
      <c r="M115" s="884"/>
      <c r="N115" s="884"/>
      <c r="O115" s="884"/>
      <c r="P115" s="885"/>
    </row>
    <row r="116" spans="2:17" ht="15.75" x14ac:dyDescent="0.25">
      <c r="B116" s="177" t="s">
        <v>159</v>
      </c>
      <c r="C116" s="324"/>
      <c r="D116" s="333" t="s">
        <v>149</v>
      </c>
      <c r="E116" s="536">
        <f>IF(OR(' NB(72)'!D72&lt;0,' NB(72)'!D72&gt;0),' NB(72)'!D61,'NB (77)'!D67)</f>
        <v>0</v>
      </c>
      <c r="F116" s="431"/>
      <c r="G116" s="396"/>
      <c r="H116" s="347"/>
      <c r="I116" s="374"/>
      <c r="J116" s="375">
        <f>I116</f>
        <v>0</v>
      </c>
      <c r="K116" s="375">
        <f>J116</f>
        <v>0</v>
      </c>
      <c r="L116" s="883"/>
      <c r="M116" s="884"/>
      <c r="N116" s="884"/>
      <c r="O116" s="884"/>
      <c r="P116" s="885"/>
    </row>
    <row r="117" spans="2:17" ht="15.75" x14ac:dyDescent="0.25">
      <c r="B117" s="177">
        <v>439</v>
      </c>
      <c r="C117" s="324"/>
      <c r="D117" s="333" t="s">
        <v>151</v>
      </c>
      <c r="E117" s="536">
        <f>IF(OR(' NB(72)'!D72&lt;0,' NB(72)'!D72&gt;0),' NB(72)'!D62,'NB (77)'!D67)</f>
        <v>0</v>
      </c>
      <c r="F117" s="395"/>
      <c r="G117" s="362"/>
      <c r="H117" s="347"/>
      <c r="I117" s="374"/>
      <c r="J117" s="375">
        <f>I117</f>
        <v>0</v>
      </c>
      <c r="K117" s="375">
        <f>J117</f>
        <v>0</v>
      </c>
      <c r="L117" s="899"/>
      <c r="M117" s="900"/>
      <c r="N117" s="900"/>
      <c r="O117" s="900"/>
      <c r="P117" s="901"/>
    </row>
    <row r="118" spans="2:17" ht="15.75" x14ac:dyDescent="0.25">
      <c r="B118" s="177">
        <v>44</v>
      </c>
      <c r="C118" s="324"/>
      <c r="D118" s="332" t="s">
        <v>152</v>
      </c>
      <c r="E118" s="540">
        <f>IF(OR(' NB(72)'!D72&lt;0,' NB(72)'!D72&gt;0),' NB(72)'!D63,'NB (77)'!D68)</f>
        <v>0</v>
      </c>
      <c r="F118" s="539">
        <f t="shared" ref="F118:G118" si="37">F119+F120</f>
        <v>0</v>
      </c>
      <c r="G118" s="539">
        <f t="shared" si="37"/>
        <v>0</v>
      </c>
      <c r="H118" s="539">
        <f>H119+H120</f>
        <v>0</v>
      </c>
      <c r="I118" s="539">
        <f t="shared" ref="I118:K118" si="38">I119+I120</f>
        <v>0</v>
      </c>
      <c r="J118" s="539">
        <f t="shared" si="38"/>
        <v>0</v>
      </c>
      <c r="K118" s="539">
        <f t="shared" si="38"/>
        <v>0</v>
      </c>
      <c r="L118" s="899"/>
      <c r="M118" s="900"/>
      <c r="N118" s="900"/>
      <c r="O118" s="900"/>
      <c r="P118" s="901"/>
    </row>
    <row r="119" spans="2:17" ht="15.75" x14ac:dyDescent="0.25">
      <c r="B119" s="177" t="s">
        <v>161</v>
      </c>
      <c r="C119" s="324"/>
      <c r="D119" s="333" t="s">
        <v>160</v>
      </c>
      <c r="E119" s="536">
        <f>IF(OR(' NB(72)'!D72&lt;0,' NB(72)'!D72&gt;0),' NB(72)'!D64,'NB (77)'!D69)</f>
        <v>0</v>
      </c>
      <c r="F119" s="395"/>
      <c r="G119" s="385">
        <f>Aangifteformulier!H50</f>
        <v>0</v>
      </c>
      <c r="H119" s="347"/>
      <c r="I119" s="374"/>
      <c r="J119" s="375">
        <f t="shared" ref="J119:K121" si="39">I119</f>
        <v>0</v>
      </c>
      <c r="K119" s="359">
        <f t="shared" si="39"/>
        <v>0</v>
      </c>
      <c r="L119" s="883"/>
      <c r="M119" s="884"/>
      <c r="N119" s="884"/>
      <c r="O119" s="884"/>
      <c r="P119" s="885"/>
    </row>
    <row r="120" spans="2:17" ht="15.75" x14ac:dyDescent="0.25">
      <c r="B120" s="177">
        <v>441</v>
      </c>
      <c r="C120" s="324"/>
      <c r="D120" s="333" t="s">
        <v>162</v>
      </c>
      <c r="E120" s="536">
        <f>IF(OR(' NB(72)'!D72&lt;0,' NB(72)'!D72&gt;0),' NB(72)'!D65,'NB (77)'!D70)</f>
        <v>0</v>
      </c>
      <c r="F120" s="395"/>
      <c r="G120" s="362"/>
      <c r="H120" s="347"/>
      <c r="I120" s="374"/>
      <c r="J120" s="375">
        <f t="shared" si="39"/>
        <v>0</v>
      </c>
      <c r="K120" s="430">
        <f t="shared" si="39"/>
        <v>0</v>
      </c>
      <c r="L120" s="883"/>
      <c r="M120" s="884"/>
      <c r="N120" s="884"/>
      <c r="O120" s="884"/>
      <c r="P120" s="885"/>
    </row>
    <row r="121" spans="2:17" ht="15.75" x14ac:dyDescent="0.25">
      <c r="B121" s="177">
        <v>46</v>
      </c>
      <c r="C121" s="334"/>
      <c r="D121" s="325" t="s">
        <v>153</v>
      </c>
      <c r="E121" s="536">
        <f>IF(OR(' NB(72)'!D72&lt;0,' NB(72)'!D72&gt;0),' NB(72)'!D66,'NB (77)'!D71)</f>
        <v>0</v>
      </c>
      <c r="F121" s="361"/>
      <c r="G121" s="362"/>
      <c r="H121" s="347"/>
      <c r="I121" s="374"/>
      <c r="J121" s="375">
        <f t="shared" si="39"/>
        <v>0</v>
      </c>
      <c r="K121" s="359">
        <f t="shared" si="39"/>
        <v>0</v>
      </c>
      <c r="L121" s="899"/>
      <c r="M121" s="900"/>
      <c r="N121" s="900"/>
      <c r="O121" s="900"/>
      <c r="P121" s="901"/>
    </row>
    <row r="122" spans="2:17" ht="15.75" x14ac:dyDescent="0.25">
      <c r="B122" s="177">
        <v>45</v>
      </c>
      <c r="C122" s="180" t="s">
        <v>48</v>
      </c>
      <c r="D122" s="643" t="s">
        <v>163</v>
      </c>
      <c r="E122" s="540">
        <f>IF(OR(' NB(72)'!D72&lt;0,' NB(72)'!D72&gt;0),' NB(72)'!D67,'NB (77)'!D72)</f>
        <v>0</v>
      </c>
      <c r="F122" s="544">
        <f t="shared" ref="F122:G122" si="40">F123+F124+F125</f>
        <v>0</v>
      </c>
      <c r="G122" s="539">
        <f t="shared" si="40"/>
        <v>0</v>
      </c>
      <c r="H122" s="539">
        <f>H123+H124+H125</f>
        <v>0</v>
      </c>
      <c r="I122" s="539">
        <f t="shared" ref="I122:K122" si="41">I123+I124+I125</f>
        <v>0</v>
      </c>
      <c r="J122" s="539">
        <f t="shared" si="41"/>
        <v>0</v>
      </c>
      <c r="K122" s="539">
        <f t="shared" si="41"/>
        <v>0</v>
      </c>
      <c r="L122" s="899"/>
      <c r="M122" s="900"/>
      <c r="N122" s="900"/>
      <c r="O122" s="900"/>
      <c r="P122" s="901"/>
    </row>
    <row r="123" spans="2:17" ht="15.75" x14ac:dyDescent="0.25">
      <c r="B123" s="177" t="s">
        <v>165</v>
      </c>
      <c r="C123" s="178"/>
      <c r="D123" s="335" t="s">
        <v>164</v>
      </c>
      <c r="E123" s="536">
        <f>IF(OR(' NB(72)'!D72&lt;0,' NB(72)'!D72&gt;0),' NB(72)'!D68,'NB (77)'!D73)</f>
        <v>0</v>
      </c>
      <c r="F123" s="395"/>
      <c r="G123" s="440"/>
      <c r="H123" s="441"/>
      <c r="I123" s="374"/>
      <c r="J123" s="375">
        <f t="shared" ref="J123:K125" si="42">I123</f>
        <v>0</v>
      </c>
      <c r="K123" s="359">
        <f t="shared" si="42"/>
        <v>0</v>
      </c>
      <c r="L123" s="883"/>
      <c r="M123" s="884"/>
      <c r="N123" s="884"/>
      <c r="O123" s="884"/>
      <c r="P123" s="885"/>
    </row>
    <row r="124" spans="2:17" ht="15.75" x14ac:dyDescent="0.25">
      <c r="B124" s="177" t="s">
        <v>167</v>
      </c>
      <c r="C124" s="178"/>
      <c r="D124" s="335" t="s">
        <v>166</v>
      </c>
      <c r="E124" s="536">
        <f>IF(OR(' NB(72)'!D72&lt;0,' NB(72)'!D72&gt;0),' NB(72)'!D69,'NB (77)'!D74)</f>
        <v>0</v>
      </c>
      <c r="F124" s="395"/>
      <c r="G124" s="362"/>
      <c r="H124" s="409"/>
      <c r="I124" s="348"/>
      <c r="J124" s="375">
        <f t="shared" si="42"/>
        <v>0</v>
      </c>
      <c r="K124" s="360">
        <f t="shared" si="42"/>
        <v>0</v>
      </c>
      <c r="L124" s="883"/>
      <c r="M124" s="884"/>
      <c r="N124" s="884"/>
      <c r="O124" s="884"/>
      <c r="P124" s="885"/>
    </row>
    <row r="125" spans="2:17" ht="15.75" x14ac:dyDescent="0.25">
      <c r="B125" s="177" t="s">
        <v>168</v>
      </c>
      <c r="C125" s="178"/>
      <c r="D125" s="325" t="s">
        <v>230</v>
      </c>
      <c r="E125" s="536">
        <f>IF(OR(' NB(72)'!D72&lt;0,' NB(72)'!D72&gt;0),' NB(72)'!D70,'NB (77)'!D75)</f>
        <v>0</v>
      </c>
      <c r="F125" s="345"/>
      <c r="G125" s="346"/>
      <c r="H125" s="409"/>
      <c r="I125" s="348"/>
      <c r="J125" s="375">
        <f t="shared" si="42"/>
        <v>0</v>
      </c>
      <c r="K125" s="360">
        <f t="shared" si="42"/>
        <v>0</v>
      </c>
      <c r="L125" s="883"/>
      <c r="M125" s="884"/>
      <c r="N125" s="884"/>
      <c r="O125" s="884"/>
      <c r="P125" s="885"/>
    </row>
    <row r="126" spans="2:17" ht="15.75" x14ac:dyDescent="0.25">
      <c r="B126" s="177"/>
      <c r="C126" s="178"/>
      <c r="D126" s="325"/>
      <c r="E126" s="541"/>
      <c r="F126" s="431"/>
      <c r="G126" s="385"/>
      <c r="H126" s="761"/>
      <c r="I126" s="762"/>
      <c r="J126" s="763"/>
      <c r="K126" s="799"/>
      <c r="L126" s="883"/>
      <c r="M126" s="884"/>
      <c r="N126" s="884"/>
      <c r="O126" s="884"/>
      <c r="P126" s="885"/>
    </row>
    <row r="127" spans="2:17" ht="15.75" x14ac:dyDescent="0.25">
      <c r="B127" s="179" t="s">
        <v>169</v>
      </c>
      <c r="C127" s="180" t="s">
        <v>122</v>
      </c>
      <c r="D127" s="656" t="s">
        <v>79</v>
      </c>
      <c r="E127" s="658">
        <f>IF(OR(' NB(72)'!D71&lt;0,' NB(72)'!D71&gt;0),' NB(72)'!D71,'NB (77)'!D76)</f>
        <v>0</v>
      </c>
      <c r="F127" s="410"/>
      <c r="G127" s="442"/>
      <c r="H127" s="443"/>
      <c r="I127" s="444"/>
      <c r="J127" s="445">
        <f>I127</f>
        <v>0</v>
      </c>
      <c r="K127" s="446">
        <f>J127</f>
        <v>0</v>
      </c>
      <c r="L127" s="934"/>
      <c r="M127" s="935"/>
      <c r="N127" s="935"/>
      <c r="O127" s="935"/>
      <c r="P127" s="936"/>
    </row>
    <row r="128" spans="2:17" ht="15.75" x14ac:dyDescent="0.25">
      <c r="B128" s="181"/>
      <c r="C128" s="178"/>
      <c r="D128" s="657"/>
      <c r="E128" s="644"/>
      <c r="F128" s="801"/>
      <c r="G128" s="785"/>
      <c r="H128" s="802"/>
      <c r="I128" s="753"/>
      <c r="J128" s="754"/>
      <c r="K128" s="798"/>
      <c r="L128" s="921"/>
      <c r="M128" s="922"/>
      <c r="N128" s="922"/>
      <c r="O128" s="922"/>
      <c r="P128" s="922"/>
      <c r="Q128" s="803"/>
    </row>
    <row r="129" spans="2:17" x14ac:dyDescent="0.25">
      <c r="B129" s="174"/>
      <c r="C129" s="182"/>
      <c r="D129" s="336" t="s">
        <v>197</v>
      </c>
      <c r="E129" s="541">
        <f>IF(OR(' NB(72)'!D72&lt;0,' NB(72)'!D72&gt;0),' NB(72)'!D71,'NB (77)'!D77)</f>
        <v>0</v>
      </c>
      <c r="F129" s="804">
        <f>F81+F99+F101+F105+F127</f>
        <v>0</v>
      </c>
      <c r="G129" s="536">
        <f>G81+G99+G101+G105+G127</f>
        <v>0</v>
      </c>
      <c r="H129" s="805">
        <f>H127+H104+H100+H98+H82</f>
        <v>0</v>
      </c>
      <c r="I129" s="805">
        <f>I81+I99+I101+I105+I127</f>
        <v>0</v>
      </c>
      <c r="J129" s="805">
        <f>J81+J99+J101+J105+J127</f>
        <v>0</v>
      </c>
      <c r="K129" s="805">
        <f t="shared" ref="K129" si="43">K81+K99+K101+K105+K127</f>
        <v>0</v>
      </c>
      <c r="L129" s="937"/>
      <c r="M129" s="938"/>
      <c r="N129" s="938"/>
      <c r="O129" s="938"/>
      <c r="P129" s="939"/>
      <c r="Q129" s="806"/>
    </row>
    <row r="130" spans="2:17" x14ac:dyDescent="0.25">
      <c r="B130" s="183"/>
      <c r="C130" s="184"/>
      <c r="D130" s="337"/>
      <c r="E130" s="659"/>
      <c r="F130" s="807"/>
      <c r="G130" s="800"/>
      <c r="H130" s="808"/>
      <c r="I130" s="809"/>
      <c r="J130" s="810"/>
      <c r="K130" s="810"/>
      <c r="L130" s="940"/>
      <c r="M130" s="941"/>
      <c r="N130" s="941"/>
      <c r="O130" s="941"/>
      <c r="P130" s="942"/>
      <c r="Q130" s="803"/>
    </row>
    <row r="131" spans="2:17" x14ac:dyDescent="0.25">
      <c r="B131" s="184"/>
      <c r="C131" s="811"/>
      <c r="D131" s="811"/>
      <c r="E131" s="812"/>
      <c r="F131" s="813"/>
      <c r="G131" s="813"/>
      <c r="H131" s="814"/>
      <c r="I131" s="814"/>
      <c r="J131" s="815"/>
      <c r="K131" s="815"/>
      <c r="L131" s="943"/>
      <c r="M131" s="943"/>
      <c r="N131" s="943"/>
      <c r="O131" s="943"/>
      <c r="P131" s="943"/>
      <c r="Q131" s="806"/>
    </row>
    <row r="132" spans="2:17" x14ac:dyDescent="0.25">
      <c r="D132" s="184"/>
      <c r="E132" s="812"/>
      <c r="F132" s="812"/>
      <c r="G132" s="812"/>
      <c r="H132" s="815"/>
      <c r="I132" s="815"/>
      <c r="J132" s="815"/>
      <c r="K132" s="815"/>
      <c r="L132" s="933"/>
      <c r="M132" s="933"/>
      <c r="N132" s="933"/>
      <c r="O132" s="933"/>
      <c r="P132" s="933"/>
      <c r="Q132" s="806"/>
    </row>
    <row r="133" spans="2:17" x14ac:dyDescent="0.25">
      <c r="D133" s="184"/>
      <c r="E133" s="812"/>
      <c r="F133" s="812"/>
      <c r="G133" s="812"/>
      <c r="H133" s="815"/>
      <c r="I133" s="815"/>
      <c r="J133" s="815"/>
      <c r="K133" s="815"/>
      <c r="L133" s="933"/>
      <c r="M133" s="933"/>
      <c r="N133" s="933"/>
      <c r="O133" s="933"/>
      <c r="P133" s="933"/>
      <c r="Q133" s="806"/>
    </row>
    <row r="134" spans="2:17" x14ac:dyDescent="0.25">
      <c r="D134" s="184"/>
      <c r="E134" s="812"/>
      <c r="F134" s="812"/>
      <c r="G134" s="812"/>
      <c r="H134" s="815"/>
      <c r="I134" s="815"/>
      <c r="J134" s="815"/>
      <c r="K134" s="815"/>
      <c r="L134" s="933"/>
      <c r="M134" s="933"/>
      <c r="N134" s="933"/>
      <c r="O134" s="933"/>
      <c r="P134" s="933"/>
      <c r="Q134" s="806"/>
    </row>
    <row r="135" spans="2:17" x14ac:dyDescent="0.25">
      <c r="D135" s="184"/>
      <c r="E135" s="812"/>
      <c r="F135" s="815"/>
      <c r="G135" s="815"/>
      <c r="H135" s="815"/>
      <c r="I135" s="815"/>
      <c r="J135" s="815"/>
      <c r="K135" s="815"/>
      <c r="L135" s="933"/>
      <c r="M135" s="933"/>
      <c r="N135" s="933"/>
      <c r="O135" s="933"/>
      <c r="P135" s="933"/>
    </row>
    <row r="136" spans="2:17" x14ac:dyDescent="0.25">
      <c r="D136" s="184"/>
      <c r="E136" s="812"/>
      <c r="F136" s="815"/>
      <c r="G136" s="815"/>
      <c r="H136" s="815"/>
      <c r="I136" s="815"/>
      <c r="J136" s="815"/>
      <c r="K136" s="815"/>
      <c r="L136" s="933"/>
      <c r="M136" s="933"/>
      <c r="N136" s="933"/>
      <c r="O136" s="933"/>
      <c r="P136" s="933"/>
    </row>
    <row r="137" spans="2:17" x14ac:dyDescent="0.25">
      <c r="D137" s="184"/>
      <c r="E137" s="815"/>
      <c r="F137" s="184"/>
      <c r="G137" s="184"/>
      <c r="H137" s="184"/>
      <c r="I137" s="184"/>
      <c r="J137" s="184"/>
      <c r="K137" s="184"/>
      <c r="Q137" s="806"/>
    </row>
    <row r="138" spans="2:17" x14ac:dyDescent="0.25">
      <c r="D138" s="184"/>
      <c r="E138" s="815"/>
    </row>
    <row r="139" spans="2:17" x14ac:dyDescent="0.25">
      <c r="D139" s="184"/>
      <c r="E139" s="184"/>
    </row>
  </sheetData>
  <mergeCells count="143">
    <mergeCell ref="L16:P16"/>
    <mergeCell ref="L19:P19"/>
    <mergeCell ref="L20:P20"/>
    <mergeCell ref="L33:P33"/>
    <mergeCell ref="L22:P22"/>
    <mergeCell ref="L23:P23"/>
    <mergeCell ref="L24:P24"/>
    <mergeCell ref="L25:P25"/>
    <mergeCell ref="L26:P26"/>
    <mergeCell ref="L29:P29"/>
    <mergeCell ref="L30:P30"/>
    <mergeCell ref="L31:P31"/>
    <mergeCell ref="L32:P32"/>
    <mergeCell ref="L17:P17"/>
    <mergeCell ref="L18:P18"/>
    <mergeCell ref="B77:B79"/>
    <mergeCell ref="B16:B18"/>
    <mergeCell ref="C77:C79"/>
    <mergeCell ref="D77:D79"/>
    <mergeCell ref="E77:E79"/>
    <mergeCell ref="F77:F79"/>
    <mergeCell ref="G77:G79"/>
    <mergeCell ref="H77:H79"/>
    <mergeCell ref="I77:I79"/>
    <mergeCell ref="D16:D18"/>
    <mergeCell ref="J77:J79"/>
    <mergeCell ref="K77:K79"/>
    <mergeCell ref="L49:P49"/>
    <mergeCell ref="L44:P44"/>
    <mergeCell ref="L45:P45"/>
    <mergeCell ref="L46:P46"/>
    <mergeCell ref="L56:P56"/>
    <mergeCell ref="L57:P57"/>
    <mergeCell ref="L60:P60"/>
    <mergeCell ref="L61:P61"/>
    <mergeCell ref="L71:P71"/>
    <mergeCell ref="L48:P48"/>
    <mergeCell ref="L76:P76"/>
    <mergeCell ref="L69:P69"/>
    <mergeCell ref="L70:P70"/>
    <mergeCell ref="L72:P72"/>
    <mergeCell ref="L73:P73"/>
    <mergeCell ref="L74:P74"/>
    <mergeCell ref="L75:P75"/>
    <mergeCell ref="L64:P64"/>
    <mergeCell ref="L65:P65"/>
    <mergeCell ref="L66:P66"/>
    <mergeCell ref="L67:P67"/>
    <mergeCell ref="L68:P68"/>
    <mergeCell ref="L34:P34"/>
    <mergeCell ref="L35:P35"/>
    <mergeCell ref="L36:P36"/>
    <mergeCell ref="L21:P21"/>
    <mergeCell ref="L27:P27"/>
    <mergeCell ref="L28:P28"/>
    <mergeCell ref="L37:P37"/>
    <mergeCell ref="L38:P38"/>
    <mergeCell ref="L39:P39"/>
    <mergeCell ref="L88:P88"/>
    <mergeCell ref="L80:P80"/>
    <mergeCell ref="L81:P81"/>
    <mergeCell ref="L82:P82"/>
    <mergeCell ref="L83:P83"/>
    <mergeCell ref="L40:P40"/>
    <mergeCell ref="L41:P41"/>
    <mergeCell ref="L42:P42"/>
    <mergeCell ref="L43:P43"/>
    <mergeCell ref="L47:P47"/>
    <mergeCell ref="L58:P58"/>
    <mergeCell ref="L59:P59"/>
    <mergeCell ref="L62:P62"/>
    <mergeCell ref="L63:P63"/>
    <mergeCell ref="L50:P50"/>
    <mergeCell ref="L51:P51"/>
    <mergeCell ref="L52:P52"/>
    <mergeCell ref="L53:P53"/>
    <mergeCell ref="L54:P54"/>
    <mergeCell ref="L55:P55"/>
    <mergeCell ref="L135:P135"/>
    <mergeCell ref="L136:P136"/>
    <mergeCell ref="L127:P127"/>
    <mergeCell ref="L128:P128"/>
    <mergeCell ref="L129:P129"/>
    <mergeCell ref="L130:P130"/>
    <mergeCell ref="L131:P131"/>
    <mergeCell ref="L120:P120"/>
    <mergeCell ref="L123:P123"/>
    <mergeCell ref="L124:P124"/>
    <mergeCell ref="L125:P125"/>
    <mergeCell ref="L126:P126"/>
    <mergeCell ref="L121:P121"/>
    <mergeCell ref="L122:P122"/>
    <mergeCell ref="L134:P134"/>
    <mergeCell ref="L132:P132"/>
    <mergeCell ref="L133:P133"/>
    <mergeCell ref="L119:P119"/>
    <mergeCell ref="L117:P117"/>
    <mergeCell ref="L118:P118"/>
    <mergeCell ref="C3:F3"/>
    <mergeCell ref="C4:F4"/>
    <mergeCell ref="C7:F7"/>
    <mergeCell ref="C8:F8"/>
    <mergeCell ref="C9:F9"/>
    <mergeCell ref="C11:F11"/>
    <mergeCell ref="C12:F12"/>
    <mergeCell ref="L99:P99"/>
    <mergeCell ref="L100:P100"/>
    <mergeCell ref="L101:P101"/>
    <mergeCell ref="L102:P102"/>
    <mergeCell ref="L103:P103"/>
    <mergeCell ref="L77:P79"/>
    <mergeCell ref="L94:P94"/>
    <mergeCell ref="L95:P95"/>
    <mergeCell ref="L96:P96"/>
    <mergeCell ref="L97:P97"/>
    <mergeCell ref="L98:P98"/>
    <mergeCell ref="L89:P89"/>
    <mergeCell ref="L90:P90"/>
    <mergeCell ref="L91:P91"/>
    <mergeCell ref="B5:B6"/>
    <mergeCell ref="B1:P1"/>
    <mergeCell ref="C10:F10"/>
    <mergeCell ref="C5:F5"/>
    <mergeCell ref="C6:F6"/>
    <mergeCell ref="L113:P113"/>
    <mergeCell ref="L114:P114"/>
    <mergeCell ref="L115:P115"/>
    <mergeCell ref="L116:P116"/>
    <mergeCell ref="L92:P92"/>
    <mergeCell ref="L104:P104"/>
    <mergeCell ref="L108:P108"/>
    <mergeCell ref="L109:P109"/>
    <mergeCell ref="L111:P111"/>
    <mergeCell ref="L112:P112"/>
    <mergeCell ref="L105:P105"/>
    <mergeCell ref="L106:P106"/>
    <mergeCell ref="L107:P107"/>
    <mergeCell ref="L110:P110"/>
    <mergeCell ref="L93:P93"/>
    <mergeCell ref="L84:P84"/>
    <mergeCell ref="L85:P85"/>
    <mergeCell ref="L86:P86"/>
    <mergeCell ref="L87:P87"/>
  </mergeCells>
  <pageMargins left="0.7" right="0.7" top="0.75" bottom="0.75" header="0.3" footer="0.3"/>
  <pageSetup paperSize="9"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15D97-2540-426C-94E2-9B0628D53443}">
  <sheetPr>
    <tabColor theme="1" tint="0.499984740745262"/>
  </sheetPr>
  <dimension ref="A1:Q85"/>
  <sheetViews>
    <sheetView topLeftCell="B1" workbookViewId="0">
      <selection activeCell="D13" sqref="D13"/>
    </sheetView>
  </sheetViews>
  <sheetFormatPr defaultColWidth="9.140625" defaultRowHeight="15" x14ac:dyDescent="0.25"/>
  <cols>
    <col min="1" max="1" width="3.7109375" style="130" customWidth="1"/>
    <col min="2" max="2" width="19.7109375" style="130" customWidth="1"/>
    <col min="3" max="3" width="3.140625" style="130" customWidth="1"/>
    <col min="4" max="4" width="40.85546875" style="130" customWidth="1"/>
    <col min="5" max="11" width="14.7109375" style="130" customWidth="1"/>
    <col min="12" max="12" width="12.42578125" style="130" bestFit="1" customWidth="1"/>
    <col min="13" max="13" width="9.140625" style="130"/>
    <col min="14" max="14" width="5.28515625" style="130" customWidth="1"/>
    <col min="15" max="15" width="9.140625" style="130"/>
    <col min="16" max="16" width="0.28515625" style="130" customWidth="1"/>
    <col min="17" max="17" width="22.5703125" style="129" customWidth="1"/>
    <col min="18" max="16384" width="9.140625" style="130"/>
  </cols>
  <sheetData>
    <row r="1" spans="2:16" ht="21" x14ac:dyDescent="0.35">
      <c r="B1" s="1039" t="s">
        <v>0</v>
      </c>
      <c r="C1" s="1039"/>
      <c r="D1" s="1039"/>
      <c r="E1" s="1039"/>
      <c r="F1" s="1039"/>
      <c r="G1" s="1039"/>
      <c r="H1" s="1039"/>
      <c r="I1" s="1039"/>
      <c r="J1" s="1039"/>
      <c r="K1" s="1039"/>
      <c r="L1" s="1039"/>
      <c r="M1" s="1039"/>
      <c r="N1" s="1039"/>
      <c r="O1" s="1039"/>
      <c r="P1" s="1039"/>
    </row>
    <row r="2" spans="2:16" ht="15.75" customHeight="1" thickBot="1" x14ac:dyDescent="0.4">
      <c r="B2" s="642">
        <f>IF(' NB(72)'!D1=0,'NB (77)'!D1,' NB(72)'!D1)</f>
        <v>0</v>
      </c>
      <c r="C2" s="131"/>
      <c r="D2" s="533"/>
      <c r="E2" s="533"/>
      <c r="F2" s="533"/>
      <c r="G2" s="533"/>
      <c r="H2" s="533"/>
      <c r="I2" s="533"/>
      <c r="J2" s="533"/>
      <c r="K2" s="533"/>
      <c r="L2" s="533"/>
      <c r="M2" s="533"/>
      <c r="N2" s="533"/>
      <c r="O2" s="533"/>
      <c r="P2" s="533"/>
    </row>
    <row r="3" spans="2:16" ht="15.75" customHeight="1" x14ac:dyDescent="0.35">
      <c r="B3" s="456" t="s">
        <v>115</v>
      </c>
      <c r="C3" s="1040">
        <f>CURATOR!C3</f>
        <v>0</v>
      </c>
      <c r="D3" s="1041"/>
      <c r="E3" s="1041"/>
      <c r="F3" s="1042"/>
      <c r="G3" s="533"/>
      <c r="H3" s="457"/>
      <c r="I3" s="533"/>
      <c r="J3" s="533"/>
      <c r="K3" s="533"/>
      <c r="L3" s="533"/>
      <c r="M3" s="533"/>
      <c r="N3" s="533"/>
      <c r="O3" s="533"/>
      <c r="P3" s="533"/>
    </row>
    <row r="4" spans="2:16" ht="15.75" customHeight="1" x14ac:dyDescent="0.35">
      <c r="B4" s="458" t="s">
        <v>1</v>
      </c>
      <c r="C4" s="1030">
        <f>CURATOR!C4</f>
        <v>0</v>
      </c>
      <c r="D4" s="1031"/>
      <c r="E4" s="1031"/>
      <c r="F4" s="1032"/>
      <c r="G4" s="533"/>
      <c r="H4" s="533"/>
      <c r="I4" s="533"/>
      <c r="J4" s="455"/>
      <c r="K4" s="455"/>
      <c r="L4" s="455"/>
      <c r="M4" s="455"/>
      <c r="N4" s="533"/>
      <c r="O4" s="533"/>
      <c r="P4" s="533"/>
    </row>
    <row r="5" spans="2:16" ht="15.75" customHeight="1" x14ac:dyDescent="0.35">
      <c r="B5" s="1043"/>
      <c r="C5" s="1045">
        <f>CURATOR!C5</f>
        <v>0</v>
      </c>
      <c r="D5" s="1046"/>
      <c r="E5" s="1046"/>
      <c r="F5" s="1047"/>
      <c r="G5" s="533"/>
      <c r="H5" s="533"/>
      <c r="I5" s="533"/>
      <c r="J5" s="455"/>
      <c r="K5" s="455"/>
      <c r="L5" s="455"/>
      <c r="M5" s="455"/>
      <c r="N5" s="533"/>
      <c r="O5" s="533"/>
      <c r="P5" s="533"/>
    </row>
    <row r="6" spans="2:16" ht="15.75" customHeight="1" x14ac:dyDescent="0.35">
      <c r="B6" s="1044"/>
      <c r="C6" s="1033">
        <f>CURATOR!C6</f>
        <v>0</v>
      </c>
      <c r="D6" s="1034"/>
      <c r="E6" s="1034"/>
      <c r="F6" s="1035"/>
      <c r="G6" s="533"/>
      <c r="H6" s="533"/>
      <c r="I6" s="533"/>
      <c r="J6" s="455"/>
      <c r="K6" s="455"/>
      <c r="L6" s="455"/>
      <c r="M6" s="455"/>
      <c r="N6" s="533"/>
      <c r="O6" s="533"/>
      <c r="P6" s="533"/>
    </row>
    <row r="7" spans="2:16" ht="15.75" customHeight="1" x14ac:dyDescent="0.35">
      <c r="B7" s="459" t="s">
        <v>2</v>
      </c>
      <c r="C7" s="1027">
        <f>CURATOR!C7</f>
        <v>0</v>
      </c>
      <c r="D7" s="1028"/>
      <c r="E7" s="1028"/>
      <c r="F7" s="1029"/>
      <c r="G7" s="533"/>
      <c r="H7" s="533"/>
      <c r="I7" s="533"/>
      <c r="J7" s="455"/>
      <c r="K7" s="455"/>
      <c r="L7" s="455"/>
      <c r="M7" s="455"/>
      <c r="N7" s="533"/>
      <c r="O7" s="533"/>
      <c r="P7" s="533"/>
    </row>
    <row r="8" spans="2:16" ht="15.75" customHeight="1" x14ac:dyDescent="0.35">
      <c r="B8" s="459" t="s">
        <v>116</v>
      </c>
      <c r="C8" s="1027">
        <f>CURATOR!C8</f>
        <v>0</v>
      </c>
      <c r="D8" s="1028"/>
      <c r="E8" s="1028"/>
      <c r="F8" s="1029"/>
      <c r="G8" s="533"/>
      <c r="H8" s="533"/>
      <c r="I8" s="533"/>
      <c r="J8" s="455"/>
      <c r="K8" s="455"/>
      <c r="L8" s="455"/>
      <c r="M8" s="455"/>
      <c r="N8" s="533"/>
      <c r="O8" s="533"/>
      <c r="P8" s="533"/>
    </row>
    <row r="9" spans="2:16" ht="15.75" customHeight="1" x14ac:dyDescent="0.35">
      <c r="B9" s="458" t="s">
        <v>114</v>
      </c>
      <c r="C9" s="1030">
        <f>CURATOR!C9</f>
        <v>0</v>
      </c>
      <c r="D9" s="1031"/>
      <c r="E9" s="1031"/>
      <c r="F9" s="1032"/>
      <c r="G9" s="533"/>
      <c r="H9" s="533"/>
      <c r="I9" s="533"/>
      <c r="J9" s="455"/>
      <c r="K9" s="455"/>
      <c r="L9" s="455"/>
      <c r="M9" s="455"/>
      <c r="N9" s="533"/>
      <c r="O9" s="533"/>
      <c r="P9" s="533"/>
    </row>
    <row r="10" spans="2:16" ht="15.75" customHeight="1" x14ac:dyDescent="0.25">
      <c r="B10" s="460"/>
      <c r="C10" s="1033">
        <f>CURATOR!C10</f>
        <v>0</v>
      </c>
      <c r="D10" s="1034"/>
      <c r="E10" s="1034"/>
      <c r="F10" s="1035"/>
      <c r="G10" s="131"/>
      <c r="H10" s="131"/>
      <c r="I10" s="131"/>
      <c r="J10" s="132"/>
      <c r="K10" s="132"/>
      <c r="L10" s="132"/>
      <c r="M10" s="132"/>
      <c r="N10" s="131"/>
      <c r="O10" s="131"/>
      <c r="P10" s="131"/>
    </row>
    <row r="11" spans="2:16" ht="15.75" customHeight="1" x14ac:dyDescent="0.25">
      <c r="B11" s="459" t="s">
        <v>3</v>
      </c>
      <c r="C11" s="1027">
        <f>CURATOR!C11</f>
        <v>0</v>
      </c>
      <c r="D11" s="1028"/>
      <c r="E11" s="1028"/>
      <c r="F11" s="1029"/>
      <c r="G11" s="133"/>
      <c r="H11" s="131"/>
      <c r="I11" s="131"/>
      <c r="J11" s="132"/>
      <c r="K11" s="132"/>
      <c r="L11" s="132"/>
      <c r="M11" s="132"/>
      <c r="N11" s="131"/>
      <c r="O11" s="131"/>
      <c r="P11" s="131"/>
    </row>
    <row r="12" spans="2:16" ht="15.75" customHeight="1" thickBot="1" x14ac:dyDescent="0.3">
      <c r="B12" s="461" t="s">
        <v>4</v>
      </c>
      <c r="C12" s="1036">
        <f>CURATOR!C12</f>
        <v>0</v>
      </c>
      <c r="D12" s="1037"/>
      <c r="E12" s="1037"/>
      <c r="F12" s="1038"/>
      <c r="G12" s="133"/>
      <c r="H12" s="131"/>
      <c r="I12" s="131"/>
      <c r="J12" s="132"/>
      <c r="K12" s="132"/>
      <c r="L12" s="132"/>
      <c r="M12" s="132"/>
      <c r="N12" s="131"/>
      <c r="O12" s="131"/>
      <c r="P12" s="131"/>
    </row>
    <row r="13" spans="2:16" ht="15.75" customHeight="1" x14ac:dyDescent="0.25">
      <c r="B13" s="134"/>
      <c r="C13" s="135"/>
      <c r="D13" s="133"/>
      <c r="E13" s="133"/>
      <c r="F13" s="133"/>
      <c r="G13" s="133"/>
      <c r="H13" s="131"/>
      <c r="I13" s="131"/>
      <c r="J13" s="132"/>
      <c r="K13" s="132"/>
      <c r="L13" s="132"/>
      <c r="M13" s="132"/>
      <c r="N13" s="131"/>
      <c r="O13" s="131"/>
      <c r="P13" s="131"/>
    </row>
    <row r="14" spans="2:16" ht="15.75" customHeight="1" x14ac:dyDescent="0.25">
      <c r="C14" s="131"/>
      <c r="D14" s="136"/>
      <c r="E14" s="131"/>
      <c r="F14" s="131"/>
      <c r="G14" s="131"/>
      <c r="H14" s="131"/>
      <c r="I14" s="131"/>
      <c r="J14" s="132"/>
      <c r="K14" s="132"/>
      <c r="L14" s="131"/>
      <c r="M14" s="131"/>
      <c r="N14" s="131"/>
      <c r="O14" s="131"/>
      <c r="P14" s="131"/>
    </row>
    <row r="15" spans="2:16" ht="15.75" customHeight="1" thickBot="1" x14ac:dyDescent="0.3">
      <c r="B15" s="137"/>
      <c r="C15" s="138"/>
      <c r="D15" s="139"/>
      <c r="E15" s="140"/>
      <c r="F15" s="140"/>
      <c r="G15" s="140"/>
      <c r="H15" s="140"/>
      <c r="I15" s="140"/>
      <c r="J15" s="140"/>
      <c r="K15" s="140"/>
      <c r="L15" s="140"/>
      <c r="M15" s="140"/>
      <c r="N15" s="140"/>
      <c r="O15" s="131"/>
      <c r="P15" s="131"/>
    </row>
    <row r="16" spans="2:16" ht="15.75" x14ac:dyDescent="0.25">
      <c r="B16" s="1013" t="s">
        <v>172</v>
      </c>
      <c r="C16" s="462"/>
      <c r="D16" s="1015" t="s">
        <v>31</v>
      </c>
      <c r="E16" s="463">
        <f>CURATOR!E16</f>
        <v>0</v>
      </c>
      <c r="F16" s="464" t="str">
        <f>CURATOR!F16</f>
        <v xml:space="preserve">DATUM </v>
      </c>
      <c r="G16" s="465" t="str">
        <f>CURATOR!G16</f>
        <v>DATUM</v>
      </c>
      <c r="H16" s="466" t="str">
        <f>CURATOR!H16</f>
        <v>0/01/1900</v>
      </c>
      <c r="I16" s="467" t="str">
        <f>CURATOR!I16</f>
        <v>0/01/1900</v>
      </c>
      <c r="J16" s="468" t="str">
        <f>CURATOR!J16</f>
        <v>0/01/1900</v>
      </c>
      <c r="K16" s="469" t="str">
        <f>CURATOR!K16</f>
        <v>0/01/1900</v>
      </c>
      <c r="L16" s="1018" t="s">
        <v>81</v>
      </c>
      <c r="M16" s="1019"/>
      <c r="N16" s="1019"/>
      <c r="O16" s="1019"/>
      <c r="P16" s="1020"/>
    </row>
    <row r="17" spans="2:17" ht="15.75" x14ac:dyDescent="0.25">
      <c r="B17" s="1014"/>
      <c r="C17" s="470"/>
      <c r="D17" s="1016"/>
      <c r="E17" s="471" t="s">
        <v>108</v>
      </c>
      <c r="F17" s="472" t="s">
        <v>173</v>
      </c>
      <c r="G17" s="473" t="s">
        <v>174</v>
      </c>
      <c r="H17" s="474" t="s">
        <v>32</v>
      </c>
      <c r="I17" s="475" t="s">
        <v>82</v>
      </c>
      <c r="J17" s="476" t="s">
        <v>82</v>
      </c>
      <c r="K17" s="477" t="s">
        <v>82</v>
      </c>
      <c r="L17" s="1021"/>
      <c r="M17" s="1022"/>
      <c r="N17" s="1022"/>
      <c r="O17" s="1022"/>
      <c r="P17" s="1023"/>
    </row>
    <row r="18" spans="2:17" ht="16.5" thickBot="1" x14ac:dyDescent="0.3">
      <c r="B18" s="1014"/>
      <c r="C18" s="478"/>
      <c r="D18" s="1017"/>
      <c r="E18" s="479" t="s">
        <v>33</v>
      </c>
      <c r="F18" s="480" t="s">
        <v>33</v>
      </c>
      <c r="G18" s="481" t="s">
        <v>33</v>
      </c>
      <c r="H18" s="482" t="s">
        <v>109</v>
      </c>
      <c r="I18" s="483" t="s">
        <v>33</v>
      </c>
      <c r="J18" s="484" t="s">
        <v>33</v>
      </c>
      <c r="K18" s="485" t="s">
        <v>33</v>
      </c>
      <c r="L18" s="1024"/>
      <c r="M18" s="1025"/>
      <c r="N18" s="1025"/>
      <c r="O18" s="1025"/>
      <c r="P18" s="1026"/>
    </row>
    <row r="19" spans="2:17" x14ac:dyDescent="0.25">
      <c r="B19" s="486"/>
      <c r="C19" s="487"/>
      <c r="D19" s="488"/>
      <c r="E19" s="489"/>
      <c r="F19" s="338"/>
      <c r="G19" s="339"/>
      <c r="H19" s="340"/>
      <c r="I19" s="341"/>
      <c r="J19" s="556"/>
      <c r="K19" s="557"/>
      <c r="L19" s="1010">
        <f>CURATOR!L19</f>
        <v>0</v>
      </c>
      <c r="M19" s="1011"/>
      <c r="N19" s="1011"/>
      <c r="O19" s="1011"/>
      <c r="P19" s="1012"/>
    </row>
    <row r="20" spans="2:17" x14ac:dyDescent="0.25">
      <c r="B20" s="490" t="s">
        <v>85</v>
      </c>
      <c r="C20" s="491"/>
      <c r="D20" s="492" t="s">
        <v>34</v>
      </c>
      <c r="E20" s="493">
        <f>CURATOR!E20</f>
        <v>0</v>
      </c>
      <c r="F20" s="427">
        <f>CURATOR!F20</f>
        <v>0</v>
      </c>
      <c r="G20" s="428">
        <f>CURATOR!G20</f>
        <v>0</v>
      </c>
      <c r="H20" s="494">
        <f>CURATOR!H20</f>
        <v>0</v>
      </c>
      <c r="I20" s="495">
        <f>CURATOR!I20</f>
        <v>0</v>
      </c>
      <c r="J20" s="558">
        <f>CURATOR!J20</f>
        <v>0</v>
      </c>
      <c r="K20" s="558">
        <f>CURATOR!K20</f>
        <v>0</v>
      </c>
      <c r="L20" s="1010">
        <f>CURATOR!L20</f>
        <v>0</v>
      </c>
      <c r="M20" s="1011"/>
      <c r="N20" s="1011"/>
      <c r="O20" s="1011"/>
      <c r="P20" s="1012"/>
    </row>
    <row r="21" spans="2:17" x14ac:dyDescent="0.25">
      <c r="B21" s="497"/>
      <c r="C21" s="487"/>
      <c r="D21" s="488"/>
      <c r="E21" s="498"/>
      <c r="F21" s="338"/>
      <c r="G21" s="342"/>
      <c r="H21" s="343"/>
      <c r="I21" s="344"/>
      <c r="J21" s="559"/>
      <c r="K21" s="559"/>
      <c r="L21" s="1010">
        <f>CURATOR!L21</f>
        <v>0</v>
      </c>
      <c r="M21" s="1011"/>
      <c r="N21" s="1011"/>
      <c r="O21" s="1011"/>
      <c r="P21" s="1012"/>
    </row>
    <row r="22" spans="2:17" x14ac:dyDescent="0.25">
      <c r="B22" s="497">
        <v>20</v>
      </c>
      <c r="C22" s="499" t="s">
        <v>35</v>
      </c>
      <c r="D22" s="500" t="s">
        <v>36</v>
      </c>
      <c r="E22" s="501">
        <f>CURATOR!E22</f>
        <v>0</v>
      </c>
      <c r="F22" s="350">
        <f>CURATOR!F22</f>
        <v>0</v>
      </c>
      <c r="G22" s="370">
        <f>CURATOR!G22</f>
        <v>0</v>
      </c>
      <c r="H22" s="371">
        <f>CURATOR!H22</f>
        <v>0</v>
      </c>
      <c r="I22" s="353">
        <f>CURATOR!I22</f>
        <v>0</v>
      </c>
      <c r="J22" s="560">
        <f>CURATOR!J22</f>
        <v>0</v>
      </c>
      <c r="K22" s="560">
        <f>CURATOR!K22</f>
        <v>0</v>
      </c>
      <c r="L22" s="1010">
        <f>CURATOR!L22</f>
        <v>0</v>
      </c>
      <c r="M22" s="1011"/>
      <c r="N22" s="1011"/>
      <c r="O22" s="1011"/>
      <c r="P22" s="1012"/>
    </row>
    <row r="23" spans="2:17" x14ac:dyDescent="0.25">
      <c r="B23" s="497"/>
      <c r="C23" s="487"/>
      <c r="D23" s="488"/>
      <c r="E23" s="502"/>
      <c r="F23" s="338"/>
      <c r="G23" s="342"/>
      <c r="H23" s="343"/>
      <c r="I23" s="341"/>
      <c r="J23" s="556"/>
      <c r="K23" s="556"/>
      <c r="L23" s="1010">
        <f>CURATOR!L23</f>
        <v>0</v>
      </c>
      <c r="M23" s="1011"/>
      <c r="N23" s="1011"/>
      <c r="O23" s="1011"/>
      <c r="P23" s="1012"/>
      <c r="Q23" s="130"/>
    </row>
    <row r="24" spans="2:17" x14ac:dyDescent="0.25">
      <c r="B24" s="497">
        <v>21</v>
      </c>
      <c r="C24" s="499" t="s">
        <v>37</v>
      </c>
      <c r="D24" s="500" t="s">
        <v>38</v>
      </c>
      <c r="E24" s="503">
        <f>CURATOR!E24</f>
        <v>0</v>
      </c>
      <c r="F24" s="350">
        <f>CURATOR!E24</f>
        <v>0</v>
      </c>
      <c r="G24" s="370">
        <f>CURATOR!F24</f>
        <v>0</v>
      </c>
      <c r="H24" s="371">
        <f>CURATOR!G24</f>
        <v>0</v>
      </c>
      <c r="I24" s="353">
        <f>CURATOR!H24</f>
        <v>0</v>
      </c>
      <c r="J24" s="560">
        <f>CURATOR!I24</f>
        <v>0</v>
      </c>
      <c r="K24" s="560">
        <f>CURATOR!J24</f>
        <v>0</v>
      </c>
      <c r="L24" s="1010">
        <f>CURATOR!L24</f>
        <v>0</v>
      </c>
      <c r="M24" s="1011"/>
      <c r="N24" s="1011"/>
      <c r="O24" s="1011"/>
      <c r="P24" s="1012"/>
      <c r="Q24" s="130"/>
    </row>
    <row r="25" spans="2:17" x14ac:dyDescent="0.25">
      <c r="B25" s="497"/>
      <c r="C25" s="487" t="s">
        <v>39</v>
      </c>
      <c r="D25" s="488" t="s">
        <v>119</v>
      </c>
      <c r="E25" s="493">
        <f>CURATOR!E25</f>
        <v>0</v>
      </c>
      <c r="F25" s="393"/>
      <c r="G25" s="339"/>
      <c r="H25" s="340"/>
      <c r="I25" s="505">
        <v>0</v>
      </c>
      <c r="J25" s="557">
        <f>I25</f>
        <v>0</v>
      </c>
      <c r="K25" s="561">
        <f>J25</f>
        <v>0</v>
      </c>
      <c r="L25" s="1010">
        <f>CURATOR!L25</f>
        <v>0</v>
      </c>
      <c r="M25" s="1011"/>
      <c r="N25" s="1011"/>
      <c r="O25" s="1011"/>
      <c r="P25" s="1012"/>
      <c r="Q25" s="130"/>
    </row>
    <row r="26" spans="2:17" x14ac:dyDescent="0.25">
      <c r="B26" s="497"/>
      <c r="C26" s="487" t="s">
        <v>40</v>
      </c>
      <c r="D26" s="488" t="s">
        <v>41</v>
      </c>
      <c r="E26" s="493">
        <f>CURATOR!E26</f>
        <v>0</v>
      </c>
      <c r="F26" s="338"/>
      <c r="G26" s="381"/>
      <c r="H26" s="368"/>
      <c r="I26" s="507">
        <v>0</v>
      </c>
      <c r="J26" s="561">
        <f>I26</f>
        <v>0</v>
      </c>
      <c r="K26" s="556">
        <f>J26</f>
        <v>0</v>
      </c>
      <c r="L26" s="1010">
        <f>CURATOR!L26</f>
        <v>0</v>
      </c>
      <c r="M26" s="1011"/>
      <c r="N26" s="1011"/>
      <c r="O26" s="1011"/>
      <c r="P26" s="1012"/>
      <c r="Q26" s="130"/>
    </row>
    <row r="27" spans="2:17" x14ac:dyDescent="0.25">
      <c r="B27" s="497"/>
      <c r="C27" s="487"/>
      <c r="D27" s="488"/>
      <c r="E27" s="506"/>
      <c r="F27" s="366"/>
      <c r="G27" s="367"/>
      <c r="H27" s="368"/>
      <c r="I27" s="341"/>
      <c r="J27" s="556"/>
      <c r="K27" s="561"/>
      <c r="L27" s="1010">
        <f>CURATOR!L27</f>
        <v>0</v>
      </c>
      <c r="M27" s="1011"/>
      <c r="N27" s="1011"/>
      <c r="O27" s="1011"/>
      <c r="P27" s="1012"/>
      <c r="Q27" s="130"/>
    </row>
    <row r="28" spans="2:17" ht="15.75" x14ac:dyDescent="0.25">
      <c r="B28" s="508" t="s">
        <v>89</v>
      </c>
      <c r="C28" s="499" t="s">
        <v>42</v>
      </c>
      <c r="D28" s="500" t="s">
        <v>43</v>
      </c>
      <c r="E28" s="503">
        <f>CURATOR!E28</f>
        <v>0</v>
      </c>
      <c r="F28" s="350">
        <f>CURATOR!F28</f>
        <v>0</v>
      </c>
      <c r="G28" s="370">
        <f>CURATOR!G28</f>
        <v>0</v>
      </c>
      <c r="H28" s="371">
        <f>CURATOR!H28</f>
        <v>0</v>
      </c>
      <c r="I28" s="353">
        <f>CURATOR!I28</f>
        <v>0</v>
      </c>
      <c r="J28" s="560">
        <f>CURATOR!J28</f>
        <v>0</v>
      </c>
      <c r="K28" s="560">
        <f>CURATOR!K28</f>
        <v>0</v>
      </c>
      <c r="L28" s="1010">
        <f>CURATOR!L28</f>
        <v>0</v>
      </c>
      <c r="M28" s="1011"/>
      <c r="N28" s="1011"/>
      <c r="O28" s="1011"/>
      <c r="P28" s="1012"/>
      <c r="Q28" s="130"/>
    </row>
    <row r="29" spans="2:17" ht="15.75" x14ac:dyDescent="0.25">
      <c r="B29" s="509">
        <v>22</v>
      </c>
      <c r="C29" s="510" t="s">
        <v>44</v>
      </c>
      <c r="D29" s="511" t="s">
        <v>45</v>
      </c>
      <c r="E29" s="493">
        <f>CURATOR!E29</f>
        <v>0</v>
      </c>
      <c r="F29" s="388">
        <f>CURATOR!F29</f>
        <v>0</v>
      </c>
      <c r="G29" s="389">
        <f>CURATOR!G29</f>
        <v>0</v>
      </c>
      <c r="H29" s="390">
        <f>CURATOR!H29</f>
        <v>0</v>
      </c>
      <c r="I29" s="391">
        <f>CURATOR!I29</f>
        <v>0</v>
      </c>
      <c r="J29" s="562">
        <f>CURATOR!J29</f>
        <v>0</v>
      </c>
      <c r="K29" s="562">
        <f>CURATOR!K29</f>
        <v>0</v>
      </c>
      <c r="L29" s="1010">
        <f>CURATOR!L29</f>
        <v>0</v>
      </c>
      <c r="M29" s="1011"/>
      <c r="N29" s="1011"/>
      <c r="O29" s="1011"/>
      <c r="P29" s="1012"/>
      <c r="Q29" s="130"/>
    </row>
    <row r="30" spans="2:17" ht="15.75" x14ac:dyDescent="0.25">
      <c r="B30" s="509">
        <v>23</v>
      </c>
      <c r="C30" s="510" t="s">
        <v>46</v>
      </c>
      <c r="D30" s="511" t="s">
        <v>47</v>
      </c>
      <c r="E30" s="493">
        <f>CURATOR!E30</f>
        <v>0</v>
      </c>
      <c r="F30" s="388">
        <f>CURATOR!F30</f>
        <v>0</v>
      </c>
      <c r="G30" s="389">
        <f>CURATOR!G30</f>
        <v>0</v>
      </c>
      <c r="H30" s="390">
        <f>CURATOR!H30</f>
        <v>0</v>
      </c>
      <c r="I30" s="391">
        <f>CURATOR!I30</f>
        <v>0</v>
      </c>
      <c r="J30" s="562">
        <f>CURATOR!J30</f>
        <v>0</v>
      </c>
      <c r="K30" s="562">
        <f>CURATOR!K30</f>
        <v>0</v>
      </c>
      <c r="L30" s="1010">
        <f>CURATOR!L30</f>
        <v>0</v>
      </c>
      <c r="M30" s="1011"/>
      <c r="N30" s="1011"/>
      <c r="O30" s="1011"/>
      <c r="P30" s="1012"/>
      <c r="Q30" s="130"/>
    </row>
    <row r="31" spans="2:17" ht="15.75" x14ac:dyDescent="0.25">
      <c r="B31" s="509">
        <v>24</v>
      </c>
      <c r="C31" s="510" t="s">
        <v>48</v>
      </c>
      <c r="D31" s="511" t="s">
        <v>49</v>
      </c>
      <c r="E31" s="493">
        <f>CURATOR!E31</f>
        <v>0</v>
      </c>
      <c r="F31" s="388">
        <f>CURATOR!F31</f>
        <v>0</v>
      </c>
      <c r="G31" s="389">
        <f>CURATOR!G31</f>
        <v>0</v>
      </c>
      <c r="H31" s="390">
        <f>CURATOR!H31</f>
        <v>0</v>
      </c>
      <c r="I31" s="391">
        <f>CURATOR!I31</f>
        <v>0</v>
      </c>
      <c r="J31" s="562">
        <f>CURATOR!J31</f>
        <v>0</v>
      </c>
      <c r="K31" s="562">
        <f>CURATOR!K31</f>
        <v>0</v>
      </c>
      <c r="L31" s="1010">
        <f>CURATOR!L31</f>
        <v>0</v>
      </c>
      <c r="M31" s="1011"/>
      <c r="N31" s="1011"/>
      <c r="O31" s="1011"/>
      <c r="P31" s="1012"/>
      <c r="Q31" s="130"/>
    </row>
    <row r="32" spans="2:17" ht="15.75" x14ac:dyDescent="0.25">
      <c r="B32" s="509">
        <v>25</v>
      </c>
      <c r="C32" s="510" t="s">
        <v>50</v>
      </c>
      <c r="D32" s="511" t="s">
        <v>51</v>
      </c>
      <c r="E32" s="493">
        <f>CURATOR!E32</f>
        <v>0</v>
      </c>
      <c r="F32" s="388">
        <f>CURATOR!F32</f>
        <v>0</v>
      </c>
      <c r="G32" s="389">
        <f>CURATOR!G32</f>
        <v>0</v>
      </c>
      <c r="H32" s="390">
        <f>CURATOR!H32</f>
        <v>0</v>
      </c>
      <c r="I32" s="391">
        <f>CURATOR!I32</f>
        <v>0</v>
      </c>
      <c r="J32" s="562">
        <f>CURATOR!J32</f>
        <v>0</v>
      </c>
      <c r="K32" s="562">
        <f>CURATOR!K32</f>
        <v>0</v>
      </c>
      <c r="L32" s="1010">
        <f>CURATOR!L32</f>
        <v>0</v>
      </c>
      <c r="M32" s="1011"/>
      <c r="N32" s="1011"/>
      <c r="O32" s="1011"/>
      <c r="P32" s="1012"/>
      <c r="Q32" s="130"/>
    </row>
    <row r="33" spans="2:17" ht="15.75" x14ac:dyDescent="0.25">
      <c r="B33" s="509">
        <v>26</v>
      </c>
      <c r="C33" s="510" t="s">
        <v>52</v>
      </c>
      <c r="D33" s="511" t="s">
        <v>53</v>
      </c>
      <c r="E33" s="493">
        <f>CURATOR!E33</f>
        <v>0</v>
      </c>
      <c r="F33" s="388">
        <f>CURATOR!F33</f>
        <v>0</v>
      </c>
      <c r="G33" s="389">
        <f>CURATOR!G33</f>
        <v>0</v>
      </c>
      <c r="H33" s="390">
        <f>CURATOR!H33</f>
        <v>0</v>
      </c>
      <c r="I33" s="391">
        <f>CURATOR!I33</f>
        <v>0</v>
      </c>
      <c r="J33" s="562">
        <f>CURATOR!J33</f>
        <v>0</v>
      </c>
      <c r="K33" s="562">
        <f>CURATOR!K33</f>
        <v>0</v>
      </c>
      <c r="L33" s="1010">
        <f>CURATOR!L33</f>
        <v>0</v>
      </c>
      <c r="M33" s="1011"/>
      <c r="N33" s="1011"/>
      <c r="O33" s="1011"/>
      <c r="P33" s="1012"/>
      <c r="Q33" s="130"/>
    </row>
    <row r="34" spans="2:17" ht="15.75" x14ac:dyDescent="0.25">
      <c r="B34" s="509">
        <v>27</v>
      </c>
      <c r="C34" s="510" t="s">
        <v>54</v>
      </c>
      <c r="D34" s="511" t="s">
        <v>55</v>
      </c>
      <c r="E34" s="493">
        <f>CURATOR!E34</f>
        <v>0</v>
      </c>
      <c r="F34" s="388">
        <f>CURATOR!F34</f>
        <v>0</v>
      </c>
      <c r="G34" s="389">
        <f>CURATOR!G34</f>
        <v>0</v>
      </c>
      <c r="H34" s="390">
        <f>CURATOR!H34</f>
        <v>0</v>
      </c>
      <c r="I34" s="391">
        <f>CURATOR!I34</f>
        <v>0</v>
      </c>
      <c r="J34" s="562">
        <f>CURATOR!J34</f>
        <v>0</v>
      </c>
      <c r="K34" s="562">
        <f>CURATOR!K34</f>
        <v>0</v>
      </c>
      <c r="L34" s="1010">
        <f>CURATOR!L34</f>
        <v>0</v>
      </c>
      <c r="M34" s="1011"/>
      <c r="N34" s="1011"/>
      <c r="O34" s="1011"/>
      <c r="P34" s="1012"/>
      <c r="Q34" s="130"/>
    </row>
    <row r="35" spans="2:17" x14ac:dyDescent="0.25">
      <c r="B35" s="497"/>
      <c r="C35" s="513" t="s">
        <v>56</v>
      </c>
      <c r="D35" s="514" t="s">
        <v>57</v>
      </c>
      <c r="E35" s="660">
        <f>CURATOR!E35</f>
        <v>0</v>
      </c>
      <c r="F35" s="515">
        <f>CURATOR!F35</f>
        <v>0</v>
      </c>
      <c r="G35" s="552">
        <f>CURATOR!G35</f>
        <v>0</v>
      </c>
      <c r="H35" s="553">
        <f>CURATOR!H35</f>
        <v>0</v>
      </c>
      <c r="I35" s="555">
        <f>CURATOR!I35</f>
        <v>0</v>
      </c>
      <c r="J35" s="563">
        <f>CURATOR!J35</f>
        <v>0</v>
      </c>
      <c r="K35" s="563">
        <f>CURATOR!K35</f>
        <v>0</v>
      </c>
      <c r="L35" s="1010">
        <f>CURATOR!L35</f>
        <v>0</v>
      </c>
      <c r="M35" s="1011"/>
      <c r="N35" s="1011"/>
      <c r="O35" s="1011"/>
      <c r="P35" s="1012"/>
      <c r="Q35" s="130"/>
    </row>
    <row r="36" spans="2:17" x14ac:dyDescent="0.25">
      <c r="B36" s="497"/>
      <c r="C36" s="487"/>
      <c r="D36" s="488"/>
      <c r="E36" s="506"/>
      <c r="F36" s="366"/>
      <c r="G36" s="381"/>
      <c r="H36" s="352"/>
      <c r="I36" s="382"/>
      <c r="J36" s="564"/>
      <c r="K36" s="564"/>
      <c r="L36" s="1010">
        <f>CURATOR!L36</f>
        <v>0</v>
      </c>
      <c r="M36" s="1011"/>
      <c r="N36" s="1011"/>
      <c r="O36" s="1011"/>
      <c r="P36" s="1012"/>
      <c r="Q36" s="130"/>
    </row>
    <row r="37" spans="2:17" ht="15.75" x14ac:dyDescent="0.25">
      <c r="B37" s="508">
        <v>28</v>
      </c>
      <c r="C37" s="499" t="s">
        <v>58</v>
      </c>
      <c r="D37" s="500" t="s">
        <v>59</v>
      </c>
      <c r="E37" s="503">
        <f>CURATOR!E37</f>
        <v>0</v>
      </c>
      <c r="F37" s="384">
        <f>CURATOR!F37</f>
        <v>0</v>
      </c>
      <c r="G37" s="351">
        <f>CURATOR!G37</f>
        <v>0</v>
      </c>
      <c r="H37" s="352">
        <f>CURATOR!H37</f>
        <v>0</v>
      </c>
      <c r="I37" s="382">
        <f>CURATOR!I37</f>
        <v>0</v>
      </c>
      <c r="J37" s="564">
        <f>CURATOR!J37</f>
        <v>0</v>
      </c>
      <c r="K37" s="564">
        <f>CURATOR!K37</f>
        <v>0</v>
      </c>
      <c r="L37" s="1010">
        <f>CURATOR!L37</f>
        <v>0</v>
      </c>
      <c r="M37" s="1011"/>
      <c r="N37" s="1011"/>
      <c r="O37" s="1011"/>
      <c r="P37" s="1012"/>
      <c r="Q37" s="130"/>
    </row>
    <row r="38" spans="2:17" x14ac:dyDescent="0.25">
      <c r="B38" s="497"/>
      <c r="C38" s="487" t="s">
        <v>44</v>
      </c>
      <c r="D38" s="488" t="s">
        <v>60</v>
      </c>
      <c r="E38" s="493">
        <f>CURATOR!E38</f>
        <v>0</v>
      </c>
      <c r="F38" s="393">
        <f>CURATOR!F38</f>
        <v>0</v>
      </c>
      <c r="G38" s="342">
        <f>CURATOR!G38</f>
        <v>0</v>
      </c>
      <c r="H38" s="343">
        <f>CURATOR!H38</f>
        <v>0</v>
      </c>
      <c r="I38" s="344">
        <f>CURATOR!I38</f>
        <v>0</v>
      </c>
      <c r="J38" s="559">
        <f>CURATOR!J38</f>
        <v>0</v>
      </c>
      <c r="K38" s="559">
        <f>CURATOR!K38</f>
        <v>0</v>
      </c>
      <c r="L38" s="1010">
        <f>CURATOR!L38</f>
        <v>0</v>
      </c>
      <c r="M38" s="1011"/>
      <c r="N38" s="1011"/>
      <c r="O38" s="1011"/>
      <c r="P38" s="1012"/>
      <c r="Q38" s="130"/>
    </row>
    <row r="39" spans="2:17" x14ac:dyDescent="0.25">
      <c r="B39" s="497"/>
      <c r="C39" s="487" t="s">
        <v>46</v>
      </c>
      <c r="D39" s="488" t="s">
        <v>61</v>
      </c>
      <c r="E39" s="493">
        <f>CURATOR!E39</f>
        <v>0</v>
      </c>
      <c r="F39" s="338">
        <f>CURATOR!F39</f>
        <v>0</v>
      </c>
      <c r="G39" s="339">
        <f>CURATOR!G39</f>
        <v>0</v>
      </c>
      <c r="H39" s="340">
        <f>CURATOR!H39</f>
        <v>0</v>
      </c>
      <c r="I39" s="341">
        <f>CURATOR!I39</f>
        <v>0</v>
      </c>
      <c r="J39" s="556">
        <f>CURATOR!J39</f>
        <v>0</v>
      </c>
      <c r="K39" s="556">
        <f>CURATOR!K39</f>
        <v>0</v>
      </c>
      <c r="L39" s="1010">
        <f>CURATOR!L39</f>
        <v>0</v>
      </c>
      <c r="M39" s="1011"/>
      <c r="N39" s="1011"/>
      <c r="O39" s="1011"/>
      <c r="P39" s="1012"/>
    </row>
    <row r="40" spans="2:17" x14ac:dyDescent="0.25">
      <c r="B40" s="497"/>
      <c r="C40" s="487"/>
      <c r="D40" s="488"/>
      <c r="E40" s="498"/>
      <c r="F40" s="366"/>
      <c r="G40" s="381"/>
      <c r="H40" s="352"/>
      <c r="I40" s="382"/>
      <c r="J40" s="564"/>
      <c r="K40" s="565"/>
      <c r="L40" s="1010">
        <f>CURATOR!L40</f>
        <v>0</v>
      </c>
      <c r="M40" s="1011"/>
      <c r="N40" s="1011"/>
      <c r="O40" s="1011"/>
      <c r="P40" s="1012"/>
    </row>
    <row r="41" spans="2:17" x14ac:dyDescent="0.25">
      <c r="B41" s="490" t="s">
        <v>92</v>
      </c>
      <c r="C41" s="510"/>
      <c r="D41" s="511" t="s">
        <v>62</v>
      </c>
      <c r="E41" s="512">
        <f>CURATOR!E41</f>
        <v>0</v>
      </c>
      <c r="F41" s="388">
        <f>CURATOR!F41</f>
        <v>0</v>
      </c>
      <c r="G41" s="389">
        <f>CURATOR!G41</f>
        <v>0</v>
      </c>
      <c r="H41" s="390">
        <f>CURATOR!H41</f>
        <v>0</v>
      </c>
      <c r="I41" s="391">
        <f>CURATOR!I41</f>
        <v>0</v>
      </c>
      <c r="J41" s="562">
        <f>CURATOR!J41</f>
        <v>0</v>
      </c>
      <c r="K41" s="562">
        <f>CURATOR!K41</f>
        <v>0</v>
      </c>
      <c r="L41" s="1010">
        <f>CURATOR!L41</f>
        <v>0</v>
      </c>
      <c r="M41" s="1011"/>
      <c r="N41" s="1011"/>
      <c r="O41" s="1011"/>
      <c r="P41" s="1012"/>
    </row>
    <row r="42" spans="2:17" x14ac:dyDescent="0.25">
      <c r="B42" s="497"/>
      <c r="C42" s="487"/>
      <c r="D42" s="488"/>
      <c r="E42" s="498"/>
      <c r="F42" s="393"/>
      <c r="G42" s="342"/>
      <c r="H42" s="352"/>
      <c r="I42" s="382"/>
      <c r="J42" s="564"/>
      <c r="K42" s="566"/>
      <c r="L42" s="1010">
        <f>CURATOR!L42</f>
        <v>0</v>
      </c>
      <c r="M42" s="1011"/>
      <c r="N42" s="1011"/>
      <c r="O42" s="1011"/>
      <c r="P42" s="1012"/>
    </row>
    <row r="43" spans="2:17" ht="15.75" x14ac:dyDescent="0.25">
      <c r="B43" s="508">
        <v>29</v>
      </c>
      <c r="C43" s="487" t="s">
        <v>122</v>
      </c>
      <c r="D43" s="516" t="s">
        <v>121</v>
      </c>
      <c r="E43" s="517">
        <f>CURATOR!E43</f>
        <v>0</v>
      </c>
      <c r="F43" s="384">
        <f>CURATOR!F43</f>
        <v>0</v>
      </c>
      <c r="G43" s="351">
        <f>CURATOR!G43</f>
        <v>0</v>
      </c>
      <c r="H43" s="352">
        <f>CURATOR!H43</f>
        <v>0</v>
      </c>
      <c r="I43" s="382">
        <f>CURATOR!I43</f>
        <v>0</v>
      </c>
      <c r="J43" s="564">
        <f>CURATOR!J43</f>
        <v>0</v>
      </c>
      <c r="K43" s="564">
        <f>CURATOR!K43</f>
        <v>0</v>
      </c>
      <c r="L43" s="1010">
        <f>CURATOR!L43</f>
        <v>0</v>
      </c>
      <c r="M43" s="1011"/>
      <c r="N43" s="1011"/>
      <c r="O43" s="1011"/>
      <c r="P43" s="1012"/>
    </row>
    <row r="44" spans="2:17" ht="15.75" x14ac:dyDescent="0.25">
      <c r="B44" s="509">
        <v>290</v>
      </c>
      <c r="C44" s="487" t="s">
        <v>44</v>
      </c>
      <c r="D44" s="488" t="s">
        <v>69</v>
      </c>
      <c r="E44" s="506">
        <f>CURATOR!E44</f>
        <v>0</v>
      </c>
      <c r="F44" s="388">
        <f>CURATOR!F44</f>
        <v>0</v>
      </c>
      <c r="G44" s="389">
        <f>CURATOR!G44</f>
        <v>0</v>
      </c>
      <c r="H44" s="390">
        <f>CURATOR!H44</f>
        <v>0</v>
      </c>
      <c r="I44" s="391">
        <f>CURATOR!I44</f>
        <v>0</v>
      </c>
      <c r="J44" s="562">
        <f>CURATOR!J44</f>
        <v>0</v>
      </c>
      <c r="K44" s="562">
        <f>CURATOR!K44</f>
        <v>0</v>
      </c>
      <c r="L44" s="1010">
        <f>CURATOR!L44</f>
        <v>0</v>
      </c>
      <c r="M44" s="1011"/>
      <c r="N44" s="1011"/>
      <c r="O44" s="1011"/>
      <c r="P44" s="1012"/>
    </row>
    <row r="45" spans="2:17" ht="15.75" x14ac:dyDescent="0.25">
      <c r="B45" s="509">
        <v>291</v>
      </c>
      <c r="C45" s="487" t="s">
        <v>46</v>
      </c>
      <c r="D45" s="488" t="s">
        <v>70</v>
      </c>
      <c r="E45" s="506">
        <f>CURATOR!E45</f>
        <v>0</v>
      </c>
      <c r="F45" s="388">
        <f>CURATOR!F45</f>
        <v>0</v>
      </c>
      <c r="G45" s="389">
        <f>CURATOR!G45</f>
        <v>0</v>
      </c>
      <c r="H45" s="390">
        <f>CURATOR!H45</f>
        <v>0</v>
      </c>
      <c r="I45" s="391">
        <f>CURATOR!I45</f>
        <v>0</v>
      </c>
      <c r="J45" s="562">
        <f>CURATOR!J45</f>
        <v>0</v>
      </c>
      <c r="K45" s="562">
        <f>CURATOR!K45</f>
        <v>0</v>
      </c>
      <c r="L45" s="1010">
        <f>CURATOR!L45</f>
        <v>0</v>
      </c>
      <c r="M45" s="1011"/>
      <c r="N45" s="1011"/>
      <c r="O45" s="1011"/>
      <c r="P45" s="1012"/>
    </row>
    <row r="46" spans="2:17" x14ac:dyDescent="0.25">
      <c r="B46" s="497"/>
      <c r="C46" s="487"/>
      <c r="D46" s="488"/>
      <c r="E46" s="506"/>
      <c r="F46" s="366"/>
      <c r="G46" s="381"/>
      <c r="H46" s="352"/>
      <c r="I46" s="382"/>
      <c r="J46" s="564"/>
      <c r="K46" s="562"/>
      <c r="L46" s="1010">
        <f>CURATOR!L46</f>
        <v>0</v>
      </c>
      <c r="M46" s="1011"/>
      <c r="N46" s="1011"/>
      <c r="O46" s="1011"/>
      <c r="P46" s="1012"/>
    </row>
    <row r="47" spans="2:17" ht="15.75" x14ac:dyDescent="0.25">
      <c r="B47" s="508">
        <v>3</v>
      </c>
      <c r="C47" s="499" t="s">
        <v>63</v>
      </c>
      <c r="D47" s="500" t="s">
        <v>64</v>
      </c>
      <c r="E47" s="501">
        <f>CURATOR!E47</f>
        <v>0</v>
      </c>
      <c r="F47" s="384">
        <f>CURATOR!F47</f>
        <v>0</v>
      </c>
      <c r="G47" s="351">
        <f t="shared" ref="G47" si="0">G48+G49+G50</f>
        <v>0</v>
      </c>
      <c r="H47" s="352">
        <f>H48+H49+H50</f>
        <v>0</v>
      </c>
      <c r="I47" s="382">
        <f t="shared" ref="I47:K47" si="1">I48+I49+I50</f>
        <v>0</v>
      </c>
      <c r="J47" s="564">
        <f t="shared" si="1"/>
        <v>0</v>
      </c>
      <c r="K47" s="564">
        <f t="shared" si="1"/>
        <v>0</v>
      </c>
      <c r="L47" s="1010">
        <f>CURATOR!L47</f>
        <v>0</v>
      </c>
      <c r="M47" s="1011"/>
      <c r="N47" s="1011"/>
      <c r="O47" s="1011"/>
      <c r="P47" s="1012"/>
    </row>
    <row r="48" spans="2:17" ht="15.75" x14ac:dyDescent="0.25">
      <c r="B48" s="509" t="s">
        <v>96</v>
      </c>
      <c r="C48" s="487"/>
      <c r="D48" s="488" t="s">
        <v>65</v>
      </c>
      <c r="E48" s="661">
        <f>CURATOR!E48</f>
        <v>0</v>
      </c>
      <c r="F48" s="388">
        <f>CURATOR!F48</f>
        <v>0</v>
      </c>
      <c r="G48" s="389">
        <f>CURATOR!G48</f>
        <v>0</v>
      </c>
      <c r="H48" s="390">
        <f>CURATOR!H48</f>
        <v>0</v>
      </c>
      <c r="I48" s="391">
        <f>CURATOR!I48</f>
        <v>0</v>
      </c>
      <c r="J48" s="562">
        <f>CURATOR!J48</f>
        <v>0</v>
      </c>
      <c r="K48" s="562">
        <f>CURATOR!K48</f>
        <v>0</v>
      </c>
      <c r="L48" s="1010">
        <f>CURATOR!L48</f>
        <v>0</v>
      </c>
      <c r="M48" s="1011"/>
      <c r="N48" s="1011"/>
      <c r="O48" s="1011"/>
      <c r="P48" s="1012"/>
    </row>
    <row r="49" spans="1:16" x14ac:dyDescent="0.25">
      <c r="B49" s="497"/>
      <c r="C49" s="487"/>
      <c r="D49" s="488" t="s">
        <v>66</v>
      </c>
      <c r="E49" s="661">
        <f>CURATOR!E49</f>
        <v>0</v>
      </c>
      <c r="F49" s="388">
        <f>CURATOR!F49</f>
        <v>0</v>
      </c>
      <c r="G49" s="389">
        <f>CURATOR!G49</f>
        <v>0</v>
      </c>
      <c r="H49" s="390">
        <f>CURATOR!H49</f>
        <v>0</v>
      </c>
      <c r="I49" s="391">
        <f>CURATOR!I49</f>
        <v>0</v>
      </c>
      <c r="J49" s="562">
        <f>CURATOR!J49</f>
        <v>0</v>
      </c>
      <c r="K49" s="562">
        <f>CURATOR!K49</f>
        <v>0</v>
      </c>
      <c r="L49" s="1010">
        <f>CURATOR!L49</f>
        <v>0</v>
      </c>
      <c r="M49" s="1011"/>
      <c r="N49" s="1011"/>
      <c r="O49" s="1011"/>
      <c r="P49" s="1012"/>
    </row>
    <row r="50" spans="1:16" x14ac:dyDescent="0.25">
      <c r="B50" s="497"/>
      <c r="C50" s="487"/>
      <c r="D50" s="488" t="s">
        <v>67</v>
      </c>
      <c r="E50" s="661">
        <f>CURATOR!E50</f>
        <v>0</v>
      </c>
      <c r="F50" s="388">
        <f>CURATOR!F50</f>
        <v>0</v>
      </c>
      <c r="G50" s="389">
        <f>CURATOR!G50</f>
        <v>0</v>
      </c>
      <c r="H50" s="390">
        <f>CURATOR!H50</f>
        <v>0</v>
      </c>
      <c r="I50" s="391">
        <f>CURATOR!I50</f>
        <v>0</v>
      </c>
      <c r="J50" s="562">
        <f>CURATOR!J50</f>
        <v>0</v>
      </c>
      <c r="K50" s="562">
        <f>CURATOR!K50</f>
        <v>0</v>
      </c>
      <c r="L50" s="1010">
        <f>CURATOR!L50</f>
        <v>0</v>
      </c>
      <c r="M50" s="1011"/>
      <c r="N50" s="1011"/>
      <c r="O50" s="1011"/>
      <c r="P50" s="1012"/>
    </row>
    <row r="51" spans="1:16" x14ac:dyDescent="0.25">
      <c r="B51" s="497"/>
      <c r="C51" s="487"/>
      <c r="D51" s="488"/>
      <c r="E51" s="506"/>
      <c r="F51" s="366"/>
      <c r="G51" s="367"/>
      <c r="H51" s="352"/>
      <c r="I51" s="382"/>
      <c r="J51" s="564"/>
      <c r="K51" s="562"/>
      <c r="L51" s="1010">
        <f>CURATOR!L51</f>
        <v>0</v>
      </c>
      <c r="M51" s="1011"/>
      <c r="N51" s="1011"/>
      <c r="O51" s="1011"/>
      <c r="P51" s="1012"/>
    </row>
    <row r="52" spans="1:16" ht="15.75" x14ac:dyDescent="0.25">
      <c r="B52" s="508" t="s">
        <v>99</v>
      </c>
      <c r="C52" s="499" t="s">
        <v>68</v>
      </c>
      <c r="D52" s="500" t="s">
        <v>120</v>
      </c>
      <c r="E52" s="501">
        <f>CURATOR!E52</f>
        <v>0</v>
      </c>
      <c r="F52" s="350">
        <f>CURATOR!F52</f>
        <v>0</v>
      </c>
      <c r="G52" s="370">
        <f>CURATOR!G52</f>
        <v>0</v>
      </c>
      <c r="H52" s="371">
        <f>CURATOR!H52</f>
        <v>0</v>
      </c>
      <c r="I52" s="353">
        <f>CURATOR!I52</f>
        <v>0</v>
      </c>
      <c r="J52" s="560">
        <f>CURATOR!J52</f>
        <v>0</v>
      </c>
      <c r="K52" s="560">
        <f>CURATOR!K52</f>
        <v>0</v>
      </c>
      <c r="L52" s="1010">
        <f>CURATOR!L52</f>
        <v>0</v>
      </c>
      <c r="M52" s="1011"/>
      <c r="N52" s="1011"/>
      <c r="O52" s="1011"/>
      <c r="P52" s="1012"/>
    </row>
    <row r="53" spans="1:16" ht="15.75" x14ac:dyDescent="0.25">
      <c r="A53" s="141"/>
      <c r="B53" s="518">
        <v>40</v>
      </c>
      <c r="C53" s="510" t="s">
        <v>44</v>
      </c>
      <c r="D53" s="511" t="s">
        <v>69</v>
      </c>
      <c r="E53" s="661">
        <f>CURATOR!E53</f>
        <v>0</v>
      </c>
      <c r="F53" s="427">
        <f>CURATOR!F53</f>
        <v>0</v>
      </c>
      <c r="G53" s="428">
        <f>CURATOR!G53</f>
        <v>0</v>
      </c>
      <c r="H53" s="494">
        <f>CURATOR!H53</f>
        <v>0</v>
      </c>
      <c r="I53" s="495">
        <f>CURATOR!I53</f>
        <v>0</v>
      </c>
      <c r="J53" s="558">
        <f>CURATOR!J53</f>
        <v>0</v>
      </c>
      <c r="K53" s="558">
        <f>CURATOR!K53</f>
        <v>0</v>
      </c>
      <c r="L53" s="1010">
        <f>CURATOR!L53</f>
        <v>0</v>
      </c>
      <c r="M53" s="1011"/>
      <c r="N53" s="1011"/>
      <c r="O53" s="1011"/>
      <c r="P53" s="1012"/>
    </row>
    <row r="54" spans="1:16" ht="15.75" x14ac:dyDescent="0.25">
      <c r="B54" s="509">
        <v>41</v>
      </c>
      <c r="C54" s="510" t="s">
        <v>46</v>
      </c>
      <c r="D54" s="511" t="s">
        <v>70</v>
      </c>
      <c r="E54" s="661">
        <f>CURATOR!E54</f>
        <v>0</v>
      </c>
      <c r="F54" s="427">
        <f>CURATOR!F54</f>
        <v>0</v>
      </c>
      <c r="G54" s="428">
        <f>CURATOR!G54</f>
        <v>0</v>
      </c>
      <c r="H54" s="494">
        <f>CURATOR!H54</f>
        <v>0</v>
      </c>
      <c r="I54" s="495">
        <f>CURATOR!I54</f>
        <v>0</v>
      </c>
      <c r="J54" s="558">
        <f>CURATOR!J54</f>
        <v>0</v>
      </c>
      <c r="K54" s="558">
        <f>CURATOR!K54</f>
        <v>0</v>
      </c>
      <c r="L54" s="1010">
        <f>CURATOR!L54</f>
        <v>0</v>
      </c>
      <c r="M54" s="1011"/>
      <c r="N54" s="1011"/>
      <c r="O54" s="1011"/>
      <c r="P54" s="1012"/>
    </row>
    <row r="55" spans="1:16" x14ac:dyDescent="0.25">
      <c r="B55" s="497"/>
      <c r="C55" s="487"/>
      <c r="D55" s="519" t="s">
        <v>71</v>
      </c>
      <c r="E55" s="501">
        <f>CURATOR!E55</f>
        <v>0</v>
      </c>
      <c r="F55" s="350">
        <f>CURATOR!F55</f>
        <v>0</v>
      </c>
      <c r="G55" s="370">
        <f>CURATOR!G55</f>
        <v>0</v>
      </c>
      <c r="H55" s="371">
        <f>CURATOR!H55</f>
        <v>0</v>
      </c>
      <c r="I55" s="353">
        <f>CURATOR!I55</f>
        <v>0</v>
      </c>
      <c r="J55" s="560">
        <f>CURATOR!J55</f>
        <v>0</v>
      </c>
      <c r="K55" s="560">
        <f>CURATOR!K55</f>
        <v>0</v>
      </c>
      <c r="L55" s="1010">
        <f>CURATOR!L55</f>
        <v>0</v>
      </c>
      <c r="M55" s="1011"/>
      <c r="N55" s="1011"/>
      <c r="O55" s="1011"/>
      <c r="P55" s="1012"/>
    </row>
    <row r="56" spans="1:16" x14ac:dyDescent="0.25">
      <c r="B56" s="497"/>
      <c r="C56" s="487"/>
      <c r="D56" s="520" t="s">
        <v>117</v>
      </c>
      <c r="E56" s="661">
        <f>CURATOR!E56</f>
        <v>0</v>
      </c>
      <c r="F56" s="427">
        <f>CURATOR!F56</f>
        <v>0</v>
      </c>
      <c r="G56" s="428">
        <f>CURATOR!G56</f>
        <v>0</v>
      </c>
      <c r="H56" s="494">
        <f>CURATOR!H56</f>
        <v>0</v>
      </c>
      <c r="I56" s="495">
        <f>CURATOR!I56</f>
        <v>0</v>
      </c>
      <c r="J56" s="558">
        <f>CURATOR!J56</f>
        <v>0</v>
      </c>
      <c r="K56" s="558">
        <f>CURATOR!K56</f>
        <v>0</v>
      </c>
      <c r="L56" s="1010">
        <f>CURATOR!L56</f>
        <v>0</v>
      </c>
      <c r="M56" s="1011"/>
      <c r="N56" s="1011"/>
      <c r="O56" s="1011"/>
      <c r="P56" s="1012"/>
    </row>
    <row r="57" spans="1:16" x14ac:dyDescent="0.25">
      <c r="B57" s="497"/>
      <c r="C57" s="487"/>
      <c r="D57" s="520" t="s">
        <v>118</v>
      </c>
      <c r="E57" s="661">
        <f>CURATOR!E57</f>
        <v>0</v>
      </c>
      <c r="F57" s="427">
        <f>CURATOR!F57</f>
        <v>0</v>
      </c>
      <c r="G57" s="428">
        <f>CURATOR!G57</f>
        <v>0</v>
      </c>
      <c r="H57" s="494">
        <f>CURATOR!H57</f>
        <v>0</v>
      </c>
      <c r="I57" s="495">
        <f>CURATOR!I57</f>
        <v>0</v>
      </c>
      <c r="J57" s="558">
        <f>CURATOR!J57</f>
        <v>0</v>
      </c>
      <c r="K57" s="558">
        <f>CURATOR!K57</f>
        <v>0</v>
      </c>
      <c r="L57" s="1010">
        <f>CURATOR!L57</f>
        <v>0</v>
      </c>
      <c r="M57" s="1011"/>
      <c r="N57" s="1011"/>
      <c r="O57" s="1011"/>
      <c r="P57" s="1012"/>
    </row>
    <row r="58" spans="1:16" x14ac:dyDescent="0.25">
      <c r="A58" s="141"/>
      <c r="C58" s="487" t="s">
        <v>48</v>
      </c>
      <c r="D58" s="488" t="s">
        <v>72</v>
      </c>
      <c r="E58" s="661">
        <f>CURATOR!E58</f>
        <v>0</v>
      </c>
      <c r="F58" s="427">
        <f>CURATOR!F58</f>
        <v>0</v>
      </c>
      <c r="G58" s="428">
        <f>CURATOR!G58</f>
        <v>0</v>
      </c>
      <c r="H58" s="494">
        <f>CURATOR!H58</f>
        <v>0</v>
      </c>
      <c r="I58" s="495">
        <f>CURATOR!I58</f>
        <v>0</v>
      </c>
      <c r="J58" s="558">
        <f>CURATOR!J58</f>
        <v>0</v>
      </c>
      <c r="K58" s="558">
        <f>CURATOR!K58</f>
        <v>0</v>
      </c>
      <c r="L58" s="1010">
        <f>CURATOR!L58</f>
        <v>0</v>
      </c>
      <c r="M58" s="1011"/>
      <c r="N58" s="1011"/>
      <c r="O58" s="1011"/>
      <c r="P58" s="1012"/>
    </row>
    <row r="59" spans="1:16" x14ac:dyDescent="0.25">
      <c r="B59" s="497"/>
      <c r="C59" s="487" t="s">
        <v>50</v>
      </c>
      <c r="D59" s="488" t="s">
        <v>27</v>
      </c>
      <c r="E59" s="661">
        <f>CURATOR!E59</f>
        <v>0</v>
      </c>
      <c r="F59" s="427">
        <f>CURATOR!F59</f>
        <v>0</v>
      </c>
      <c r="G59" s="428">
        <f>CURATOR!G59</f>
        <v>0</v>
      </c>
      <c r="H59" s="494">
        <f>CURATOR!H59</f>
        <v>0</v>
      </c>
      <c r="I59" s="495">
        <f>CURATOR!I59</f>
        <v>0</v>
      </c>
      <c r="J59" s="558">
        <f>CURATOR!J59</f>
        <v>0</v>
      </c>
      <c r="K59" s="558">
        <f>CURATOR!K59</f>
        <v>0</v>
      </c>
      <c r="L59" s="1010">
        <f>CURATOR!L59</f>
        <v>0</v>
      </c>
      <c r="M59" s="1011"/>
      <c r="N59" s="1011"/>
      <c r="O59" s="1011"/>
      <c r="P59" s="1012"/>
    </row>
    <row r="60" spans="1:16" x14ac:dyDescent="0.25">
      <c r="B60" s="497"/>
      <c r="C60" s="487"/>
      <c r="D60" s="519"/>
      <c r="E60" s="517"/>
      <c r="F60" s="338"/>
      <c r="G60" s="381"/>
      <c r="H60" s="390"/>
      <c r="I60" s="391"/>
      <c r="J60" s="562"/>
      <c r="K60" s="562"/>
      <c r="L60" s="1010">
        <f>CURATOR!L60</f>
        <v>0</v>
      </c>
      <c r="M60" s="1011"/>
      <c r="N60" s="1011"/>
      <c r="O60" s="1011"/>
      <c r="P60" s="1012"/>
    </row>
    <row r="61" spans="1:16" x14ac:dyDescent="0.25">
      <c r="A61" s="141"/>
      <c r="C61" s="487"/>
      <c r="D61" s="519"/>
      <c r="E61" s="504"/>
      <c r="F61" s="405"/>
      <c r="G61" s="406"/>
      <c r="H61" s="352"/>
      <c r="I61" s="382"/>
      <c r="J61" s="564"/>
      <c r="K61" s="564"/>
      <c r="L61" s="1010">
        <f>CURATOR!L61</f>
        <v>0</v>
      </c>
      <c r="M61" s="1011"/>
      <c r="N61" s="1011"/>
      <c r="O61" s="1011"/>
      <c r="P61" s="1012"/>
    </row>
    <row r="62" spans="1:16" x14ac:dyDescent="0.25">
      <c r="A62" s="141"/>
      <c r="B62" s="497"/>
      <c r="C62" s="487"/>
      <c r="D62" s="519"/>
      <c r="E62" s="517"/>
      <c r="F62" s="405"/>
      <c r="G62" s="407"/>
      <c r="H62" s="408"/>
      <c r="I62" s="382"/>
      <c r="J62" s="564"/>
      <c r="K62" s="564"/>
      <c r="L62" s="1010">
        <f>CURATOR!L62</f>
        <v>0</v>
      </c>
      <c r="M62" s="1011"/>
      <c r="N62" s="1011"/>
      <c r="O62" s="1011"/>
      <c r="P62" s="1012"/>
    </row>
    <row r="63" spans="1:16" x14ac:dyDescent="0.25">
      <c r="A63" s="141"/>
      <c r="B63" s="497"/>
      <c r="C63" s="487"/>
      <c r="D63" s="488"/>
      <c r="E63" s="504"/>
      <c r="F63" s="405"/>
      <c r="G63" s="406"/>
      <c r="H63" s="352"/>
      <c r="I63" s="382"/>
      <c r="J63" s="564"/>
      <c r="K63" s="564"/>
      <c r="L63" s="1010">
        <f>CURATOR!L63</f>
        <v>0</v>
      </c>
      <c r="M63" s="1011"/>
      <c r="N63" s="1011"/>
      <c r="O63" s="1011"/>
      <c r="P63" s="1012"/>
    </row>
    <row r="64" spans="1:16" x14ac:dyDescent="0.25">
      <c r="B64" s="490" t="s">
        <v>101</v>
      </c>
      <c r="C64" s="499" t="s">
        <v>73</v>
      </c>
      <c r="D64" s="500" t="s">
        <v>74</v>
      </c>
      <c r="E64" s="501">
        <f>CURATOR!E64</f>
        <v>0</v>
      </c>
      <c r="F64" s="350">
        <f>CURATOR!F64</f>
        <v>0</v>
      </c>
      <c r="G64" s="370">
        <f>CURATOR!G64</f>
        <v>0</v>
      </c>
      <c r="H64" s="371">
        <f>CURATOR!H64</f>
        <v>0</v>
      </c>
      <c r="I64" s="353">
        <f>CURATOR!I64</f>
        <v>0</v>
      </c>
      <c r="J64" s="560">
        <f>CURATOR!J64</f>
        <v>0</v>
      </c>
      <c r="K64" s="560">
        <f>CURATOR!K64</f>
        <v>0</v>
      </c>
      <c r="L64" s="1010">
        <f>CURATOR!L64</f>
        <v>0</v>
      </c>
      <c r="M64" s="1011"/>
      <c r="N64" s="1011"/>
      <c r="O64" s="1011"/>
      <c r="P64" s="1012"/>
    </row>
    <row r="65" spans="1:17" x14ac:dyDescent="0.25">
      <c r="A65" s="141"/>
      <c r="C65" s="487"/>
      <c r="D65" s="488"/>
      <c r="E65" s="502"/>
      <c r="F65" s="393"/>
      <c r="G65" s="339"/>
      <c r="H65" s="352"/>
      <c r="I65" s="382"/>
      <c r="J65" s="564"/>
      <c r="K65" s="564"/>
      <c r="L65" s="1010">
        <f>CURATOR!L65</f>
        <v>0</v>
      </c>
      <c r="M65" s="1011"/>
      <c r="N65" s="1011"/>
      <c r="O65" s="1011"/>
      <c r="P65" s="1012"/>
    </row>
    <row r="66" spans="1:17" x14ac:dyDescent="0.25">
      <c r="B66" s="490" t="s">
        <v>103</v>
      </c>
      <c r="C66" s="499" t="s">
        <v>75</v>
      </c>
      <c r="D66" s="500" t="s">
        <v>76</v>
      </c>
      <c r="E66" s="503">
        <f>CURATOR!E66</f>
        <v>0</v>
      </c>
      <c r="F66" s="384">
        <f>CURATOR!F66</f>
        <v>0</v>
      </c>
      <c r="G66" s="351">
        <f>CURATOR!G66</f>
        <v>0</v>
      </c>
      <c r="H66" s="352">
        <f>CURATOR!H66</f>
        <v>0</v>
      </c>
      <c r="I66" s="382">
        <f>CURATOR!I66</f>
        <v>0</v>
      </c>
      <c r="J66" s="564">
        <f>CURATOR!J66</f>
        <v>0</v>
      </c>
      <c r="K66" s="564">
        <f>CURATOR!K66</f>
        <v>0</v>
      </c>
      <c r="L66" s="1010">
        <f>CURATOR!L66</f>
        <v>0</v>
      </c>
      <c r="M66" s="1011"/>
      <c r="N66" s="1011"/>
      <c r="O66" s="1011"/>
      <c r="P66" s="1012"/>
    </row>
    <row r="67" spans="1:17" x14ac:dyDescent="0.25">
      <c r="B67" s="497"/>
      <c r="C67" s="487" t="s">
        <v>44</v>
      </c>
      <c r="D67" s="488" t="s">
        <v>77</v>
      </c>
      <c r="E67" s="493">
        <f>CURATOR!E67</f>
        <v>0</v>
      </c>
      <c r="F67" s="388">
        <f>CURATOR!F67</f>
        <v>0</v>
      </c>
      <c r="G67" s="389">
        <f>CURATOR!G67</f>
        <v>0</v>
      </c>
      <c r="H67" s="390">
        <f>CURATOR!H67</f>
        <v>0</v>
      </c>
      <c r="I67" s="391">
        <f>CURATOR!I67</f>
        <v>0</v>
      </c>
      <c r="J67" s="562">
        <f>CURATOR!J67</f>
        <v>0</v>
      </c>
      <c r="K67" s="562">
        <f>CURATOR!K67</f>
        <v>0</v>
      </c>
      <c r="L67" s="1010">
        <f>CURATOR!L67</f>
        <v>0</v>
      </c>
      <c r="M67" s="1011"/>
      <c r="N67" s="1011"/>
      <c r="O67" s="1011"/>
      <c r="P67" s="1012"/>
    </row>
    <row r="68" spans="1:17" x14ac:dyDescent="0.25">
      <c r="B68" s="497"/>
      <c r="C68" s="487"/>
      <c r="D68" s="519"/>
      <c r="E68" s="517"/>
      <c r="F68" s="521"/>
      <c r="G68" s="367"/>
      <c r="H68" s="390"/>
      <c r="I68" s="391"/>
      <c r="J68" s="562"/>
      <c r="K68" s="562"/>
      <c r="L68" s="1010">
        <f>CURATOR!L68</f>
        <v>0</v>
      </c>
      <c r="M68" s="1011"/>
      <c r="N68" s="1011"/>
      <c r="O68" s="1011"/>
      <c r="P68" s="1012"/>
    </row>
    <row r="69" spans="1:17" x14ac:dyDescent="0.25">
      <c r="B69" s="497"/>
      <c r="C69" s="487" t="s">
        <v>46</v>
      </c>
      <c r="D69" s="488" t="s">
        <v>78</v>
      </c>
      <c r="E69" s="498">
        <f>CURATOR!E69</f>
        <v>0</v>
      </c>
      <c r="F69" s="366">
        <f>CURATOR!F69</f>
        <v>0</v>
      </c>
      <c r="G69" s="381">
        <f>CURATOR!G69</f>
        <v>0</v>
      </c>
      <c r="H69" s="554">
        <f>CURATOR!H69</f>
        <v>0</v>
      </c>
      <c r="I69" s="507">
        <f>CURATOR!I69</f>
        <v>0</v>
      </c>
      <c r="J69" s="561">
        <f>CURATOR!J69</f>
        <v>0</v>
      </c>
      <c r="K69" s="561">
        <f>CURATOR!K69</f>
        <v>0</v>
      </c>
      <c r="L69" s="1010">
        <f>CURATOR!L69</f>
        <v>0</v>
      </c>
      <c r="M69" s="1011"/>
      <c r="N69" s="1011"/>
      <c r="O69" s="1011"/>
      <c r="P69" s="1012"/>
    </row>
    <row r="70" spans="1:17" x14ac:dyDescent="0.25">
      <c r="B70" s="497"/>
      <c r="C70" s="487" t="s">
        <v>48</v>
      </c>
      <c r="D70" s="488" t="s">
        <v>210</v>
      </c>
      <c r="E70" s="498">
        <f>CURATOR!E70</f>
        <v>0</v>
      </c>
      <c r="F70" s="366">
        <f>CURATOR!F70</f>
        <v>0</v>
      </c>
      <c r="G70" s="381">
        <f>CURATOR!G70</f>
        <v>0</v>
      </c>
      <c r="H70" s="554">
        <f>CURATOR!H70</f>
        <v>0</v>
      </c>
      <c r="I70" s="507">
        <f>CURATOR!I70</f>
        <v>0</v>
      </c>
      <c r="J70" s="561">
        <f>CURATOR!J70</f>
        <v>0</v>
      </c>
      <c r="K70" s="561">
        <f>CURATOR!K70</f>
        <v>0</v>
      </c>
      <c r="L70" s="1010">
        <f>CURATOR!L70</f>
        <v>0</v>
      </c>
      <c r="M70" s="1011"/>
      <c r="N70" s="1011"/>
      <c r="O70" s="1011"/>
      <c r="P70" s="1012"/>
    </row>
    <row r="71" spans="1:17" x14ac:dyDescent="0.25">
      <c r="B71" s="497"/>
      <c r="C71" s="487"/>
      <c r="D71" s="488"/>
      <c r="E71" s="498"/>
      <c r="F71" s="366"/>
      <c r="G71" s="381"/>
      <c r="H71" s="390"/>
      <c r="I71" s="391"/>
      <c r="J71" s="562"/>
      <c r="K71" s="562"/>
      <c r="L71" s="1010">
        <f>CURATOR!L71</f>
        <v>0</v>
      </c>
      <c r="M71" s="1011"/>
      <c r="N71" s="1011"/>
      <c r="O71" s="1011"/>
      <c r="P71" s="1012"/>
    </row>
    <row r="72" spans="1:17" x14ac:dyDescent="0.25">
      <c r="B72" s="490" t="s">
        <v>105</v>
      </c>
      <c r="C72" s="499" t="s">
        <v>211</v>
      </c>
      <c r="D72" s="500" t="s">
        <v>79</v>
      </c>
      <c r="E72" s="501">
        <f>CURATOR!E72</f>
        <v>0</v>
      </c>
      <c r="F72" s="350">
        <f>CURATOR!F72</f>
        <v>0</v>
      </c>
      <c r="G72" s="370">
        <f>CURATOR!G72</f>
        <v>0</v>
      </c>
      <c r="H72" s="371">
        <f>CURATOR!H72</f>
        <v>0</v>
      </c>
      <c r="I72" s="353">
        <f>CURATOR!I72</f>
        <v>0</v>
      </c>
      <c r="J72" s="560">
        <f>CURATOR!J72</f>
        <v>0</v>
      </c>
      <c r="K72" s="560">
        <f>CURATOR!K72</f>
        <v>0</v>
      </c>
      <c r="L72" s="1010">
        <f>CURATOR!L72</f>
        <v>0</v>
      </c>
      <c r="M72" s="1011"/>
      <c r="N72" s="1011"/>
      <c r="O72" s="1011"/>
      <c r="P72" s="1012"/>
    </row>
    <row r="73" spans="1:17" x14ac:dyDescent="0.25">
      <c r="B73" s="497"/>
      <c r="C73" s="487"/>
      <c r="D73" s="488"/>
      <c r="E73" s="498"/>
      <c r="F73" s="412"/>
      <c r="G73" s="413"/>
      <c r="H73" s="414"/>
      <c r="I73" s="415"/>
      <c r="J73" s="567"/>
      <c r="K73" s="567"/>
      <c r="L73" s="1010">
        <f>CURATOR!L73</f>
        <v>0</v>
      </c>
      <c r="M73" s="1011"/>
      <c r="N73" s="1011"/>
      <c r="O73" s="1011"/>
      <c r="P73" s="1012"/>
    </row>
    <row r="74" spans="1:17" x14ac:dyDescent="0.25">
      <c r="B74" s="497"/>
      <c r="C74" s="522"/>
      <c r="D74" s="523"/>
      <c r="E74" s="524"/>
      <c r="F74" s="338"/>
      <c r="G74" s="416"/>
      <c r="H74" s="417"/>
      <c r="I74" s="418"/>
      <c r="J74" s="564"/>
      <c r="K74" s="564"/>
      <c r="L74" s="1010">
        <f>CURATOR!L74</f>
        <v>0</v>
      </c>
      <c r="M74" s="1011"/>
      <c r="N74" s="1011"/>
      <c r="O74" s="1011"/>
      <c r="P74" s="1012"/>
    </row>
    <row r="75" spans="1:17" x14ac:dyDescent="0.25">
      <c r="B75" s="525"/>
      <c r="C75" s="526"/>
      <c r="D75" s="527" t="s">
        <v>80</v>
      </c>
      <c r="E75" s="528">
        <f>CURATOR!E75</f>
        <v>0</v>
      </c>
      <c r="F75" s="350">
        <f>CURATOR!F75</f>
        <v>0</v>
      </c>
      <c r="G75" s="370">
        <f>CURATOR!G75</f>
        <v>0</v>
      </c>
      <c r="H75" s="371">
        <f>CURATOR!H75</f>
        <v>0</v>
      </c>
      <c r="I75" s="353">
        <f>CURATOR!I75</f>
        <v>0</v>
      </c>
      <c r="J75" s="560">
        <f>CURATOR!J75</f>
        <v>0</v>
      </c>
      <c r="K75" s="560">
        <f>CURATOR!K75</f>
        <v>0</v>
      </c>
      <c r="L75" s="1010">
        <f>CURATOR!L75</f>
        <v>0</v>
      </c>
      <c r="M75" s="1011"/>
      <c r="N75" s="1011"/>
      <c r="O75" s="1011"/>
      <c r="P75" s="1012"/>
    </row>
    <row r="76" spans="1:17" ht="15.75" thickBot="1" x14ac:dyDescent="0.3">
      <c r="B76" s="529"/>
      <c r="C76" s="530"/>
      <c r="D76" s="531"/>
      <c r="E76" s="532"/>
      <c r="F76" s="419"/>
      <c r="G76" s="420"/>
      <c r="H76" s="421"/>
      <c r="I76" s="422"/>
      <c r="J76" s="567"/>
      <c r="K76" s="567"/>
      <c r="L76" s="1010">
        <f>CURATOR!L76</f>
        <v>0</v>
      </c>
      <c r="M76" s="1011"/>
      <c r="N76" s="1011"/>
      <c r="O76" s="1011"/>
      <c r="P76" s="1012"/>
    </row>
    <row r="77" spans="1:17" x14ac:dyDescent="0.25">
      <c r="B77" s="145"/>
      <c r="C77" s="146"/>
      <c r="D77" s="146"/>
      <c r="E77" s="125"/>
      <c r="F77" s="126"/>
      <c r="G77" s="126"/>
      <c r="H77" s="127"/>
      <c r="I77" s="127"/>
      <c r="J77" s="128"/>
      <c r="K77" s="128"/>
      <c r="L77" s="1009"/>
      <c r="M77" s="1009"/>
      <c r="N77" s="1009"/>
      <c r="O77" s="1009"/>
      <c r="P77" s="1009"/>
      <c r="Q77" s="144"/>
    </row>
    <row r="78" spans="1:17" x14ac:dyDescent="0.25">
      <c r="D78" s="145"/>
      <c r="E78" s="125"/>
      <c r="F78" s="125"/>
      <c r="G78" s="125"/>
      <c r="H78" s="128"/>
      <c r="I78" s="128"/>
      <c r="J78" s="128"/>
      <c r="K78" s="128"/>
      <c r="L78" s="1008"/>
      <c r="M78" s="1008"/>
      <c r="N78" s="1008"/>
      <c r="O78" s="1008"/>
      <c r="P78" s="1008"/>
      <c r="Q78" s="144"/>
    </row>
    <row r="79" spans="1:17" x14ac:dyDescent="0.25">
      <c r="D79" s="145"/>
      <c r="E79" s="125"/>
      <c r="F79" s="125"/>
      <c r="G79" s="125"/>
      <c r="H79" s="128"/>
      <c r="I79" s="128"/>
      <c r="J79" s="128"/>
      <c r="K79" s="128"/>
      <c r="L79" s="1008"/>
      <c r="M79" s="1008"/>
      <c r="N79" s="1008"/>
      <c r="O79" s="1008"/>
      <c r="P79" s="1008"/>
      <c r="Q79" s="144"/>
    </row>
    <row r="80" spans="1:17" x14ac:dyDescent="0.25">
      <c r="D80" s="145"/>
      <c r="E80" s="125"/>
      <c r="F80" s="125"/>
      <c r="G80" s="125"/>
      <c r="H80" s="128"/>
      <c r="I80" s="128"/>
      <c r="J80" s="128"/>
      <c r="K80" s="128"/>
      <c r="L80" s="1008"/>
      <c r="M80" s="1008"/>
      <c r="N80" s="1008"/>
      <c r="O80" s="1008"/>
      <c r="P80" s="1008"/>
      <c r="Q80" s="144"/>
    </row>
    <row r="81" spans="4:17" x14ac:dyDescent="0.25">
      <c r="D81" s="145"/>
      <c r="E81" s="125"/>
      <c r="F81" s="128"/>
      <c r="G81" s="128"/>
      <c r="H81" s="128"/>
      <c r="I81" s="128"/>
      <c r="J81" s="128"/>
      <c r="K81" s="128"/>
      <c r="L81" s="1008"/>
      <c r="M81" s="1008"/>
      <c r="N81" s="1008"/>
      <c r="O81" s="1008"/>
      <c r="P81" s="1008"/>
    </row>
    <row r="82" spans="4:17" x14ac:dyDescent="0.25">
      <c r="D82" s="145"/>
      <c r="E82" s="125"/>
      <c r="F82" s="128"/>
      <c r="G82" s="128"/>
      <c r="H82" s="128"/>
      <c r="I82" s="128"/>
      <c r="J82" s="128"/>
      <c r="K82" s="128"/>
      <c r="L82" s="1008"/>
      <c r="M82" s="1008"/>
      <c r="N82" s="1008"/>
      <c r="O82" s="1008"/>
      <c r="P82" s="1008"/>
    </row>
    <row r="83" spans="4:17" x14ac:dyDescent="0.25">
      <c r="D83" s="145"/>
      <c r="E83" s="128"/>
      <c r="F83" s="145"/>
      <c r="G83" s="145"/>
      <c r="H83" s="145"/>
      <c r="I83" s="145"/>
      <c r="J83" s="145"/>
      <c r="K83" s="145"/>
      <c r="Q83" s="144"/>
    </row>
    <row r="84" spans="4:17" x14ac:dyDescent="0.25">
      <c r="D84" s="145"/>
      <c r="E84" s="128"/>
    </row>
    <row r="85" spans="4:17" x14ac:dyDescent="0.25">
      <c r="D85" s="145"/>
      <c r="E85" s="145"/>
    </row>
  </sheetData>
  <sheetProtection sheet="1" objects="1" scenarios="1"/>
  <mergeCells count="81">
    <mergeCell ref="B1:P1"/>
    <mergeCell ref="C3:F3"/>
    <mergeCell ref="C4:F4"/>
    <mergeCell ref="B5:B6"/>
    <mergeCell ref="C5:F5"/>
    <mergeCell ref="C6:F6"/>
    <mergeCell ref="L19:P19"/>
    <mergeCell ref="C7:F7"/>
    <mergeCell ref="C8:F8"/>
    <mergeCell ref="C9:F9"/>
    <mergeCell ref="C10:F10"/>
    <mergeCell ref="C11:F11"/>
    <mergeCell ref="C12:F12"/>
    <mergeCell ref="B16:B18"/>
    <mergeCell ref="D16:D18"/>
    <mergeCell ref="L16:P16"/>
    <mergeCell ref="L17:P17"/>
    <mergeCell ref="L18:P18"/>
    <mergeCell ref="L31:P31"/>
    <mergeCell ref="L20:P20"/>
    <mergeCell ref="L21:P21"/>
    <mergeCell ref="L22:P22"/>
    <mergeCell ref="L23:P23"/>
    <mergeCell ref="L24:P24"/>
    <mergeCell ref="L25:P25"/>
    <mergeCell ref="L26:P26"/>
    <mergeCell ref="L27:P27"/>
    <mergeCell ref="L28:P28"/>
    <mergeCell ref="L29:P29"/>
    <mergeCell ref="L30:P30"/>
    <mergeCell ref="L43:P43"/>
    <mergeCell ref="L32:P32"/>
    <mergeCell ref="L33:P33"/>
    <mergeCell ref="L34:P34"/>
    <mergeCell ref="L35:P35"/>
    <mergeCell ref="L36:P36"/>
    <mergeCell ref="L37:P37"/>
    <mergeCell ref="L38:P38"/>
    <mergeCell ref="L39:P39"/>
    <mergeCell ref="L40:P40"/>
    <mergeCell ref="L41:P41"/>
    <mergeCell ref="L42:P42"/>
    <mergeCell ref="L55:P55"/>
    <mergeCell ref="L44:P44"/>
    <mergeCell ref="L45:P45"/>
    <mergeCell ref="L46:P46"/>
    <mergeCell ref="L47:P47"/>
    <mergeCell ref="L48:P48"/>
    <mergeCell ref="L49:P49"/>
    <mergeCell ref="L50:P50"/>
    <mergeCell ref="L51:P51"/>
    <mergeCell ref="L52:P52"/>
    <mergeCell ref="L53:P53"/>
    <mergeCell ref="L54:P54"/>
    <mergeCell ref="L67:P67"/>
    <mergeCell ref="L56:P56"/>
    <mergeCell ref="L57:P57"/>
    <mergeCell ref="L58:P58"/>
    <mergeCell ref="L59:P59"/>
    <mergeCell ref="L60:P60"/>
    <mergeCell ref="L61:P61"/>
    <mergeCell ref="L62:P62"/>
    <mergeCell ref="L63:P63"/>
    <mergeCell ref="L64:P64"/>
    <mergeCell ref="L65:P65"/>
    <mergeCell ref="L66:P66"/>
    <mergeCell ref="L74:P74"/>
    <mergeCell ref="L75:P75"/>
    <mergeCell ref="L76:P76"/>
    <mergeCell ref="L68:P68"/>
    <mergeCell ref="L69:P69"/>
    <mergeCell ref="L70:P70"/>
    <mergeCell ref="L71:P71"/>
    <mergeCell ref="L72:P72"/>
    <mergeCell ref="L73:P73"/>
    <mergeCell ref="L82:P82"/>
    <mergeCell ref="L77:P77"/>
    <mergeCell ref="L78:P78"/>
    <mergeCell ref="L79:P79"/>
    <mergeCell ref="L80:P80"/>
    <mergeCell ref="L81:P81"/>
  </mergeCells>
  <pageMargins left="0.19685039370078741" right="0.19685039370078741" top="0.74803149606299213" bottom="0.74803149606299213" header="0.31496062992125984" footer="0.31496062992125984"/>
  <pageSetup paperSize="9" scale="48"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FEC7E-C646-4E21-85C1-9FFD98939B9B}">
  <dimension ref="A1:Q136"/>
  <sheetViews>
    <sheetView workbookViewId="0">
      <selection activeCell="I10" sqref="I10"/>
    </sheetView>
  </sheetViews>
  <sheetFormatPr defaultColWidth="9.140625" defaultRowHeight="15" x14ac:dyDescent="0.25"/>
  <cols>
    <col min="1" max="1" width="1.7109375" style="130" customWidth="1"/>
    <col min="2" max="2" width="18.7109375" style="130" customWidth="1"/>
    <col min="3" max="3" width="3.140625" style="130" customWidth="1"/>
    <col min="4" max="4" width="42.140625" style="130" customWidth="1"/>
    <col min="5" max="11" width="14.7109375" style="130" customWidth="1"/>
    <col min="12" max="12" width="12.42578125" style="130" bestFit="1" customWidth="1"/>
    <col min="13" max="13" width="9.140625" style="130"/>
    <col min="14" max="14" width="5.28515625" style="130" customWidth="1"/>
    <col min="15" max="15" width="9.140625" style="130"/>
    <col min="16" max="16" width="0.28515625" style="130" customWidth="1"/>
    <col min="17" max="17" width="22.5703125" style="129" customWidth="1"/>
    <col min="18" max="16384" width="9.140625" style="130"/>
  </cols>
  <sheetData>
    <row r="1" spans="2:16" ht="21" x14ac:dyDescent="0.35">
      <c r="B1" s="1039" t="s">
        <v>0</v>
      </c>
      <c r="C1" s="1039"/>
      <c r="D1" s="1039"/>
      <c r="E1" s="1039"/>
      <c r="F1" s="1039"/>
      <c r="G1" s="1039"/>
      <c r="H1" s="1039"/>
      <c r="I1" s="1039"/>
      <c r="J1" s="1039"/>
      <c r="K1" s="1039"/>
      <c r="L1" s="1039"/>
      <c r="M1" s="1039"/>
      <c r="N1" s="1039"/>
      <c r="O1" s="1039"/>
      <c r="P1" s="1039"/>
    </row>
    <row r="2" spans="2:16" ht="15.75" customHeight="1" thickBot="1" x14ac:dyDescent="0.4">
      <c r="B2" s="642" t="e">
        <f>' NB(72)'!#REF!</f>
        <v>#REF!</v>
      </c>
      <c r="C2" s="131"/>
      <c r="D2" s="533"/>
      <c r="E2" s="533"/>
      <c r="F2" s="533"/>
      <c r="G2" s="533"/>
      <c r="H2" s="533"/>
      <c r="I2" s="533"/>
      <c r="J2" s="533"/>
      <c r="K2" s="533"/>
      <c r="L2" s="533"/>
      <c r="M2" s="533"/>
      <c r="N2" s="533"/>
      <c r="O2" s="533"/>
      <c r="P2" s="533"/>
    </row>
    <row r="3" spans="2:16" ht="15.75" customHeight="1" x14ac:dyDescent="0.35">
      <c r="B3" s="456" t="s">
        <v>115</v>
      </c>
      <c r="C3" s="1040"/>
      <c r="D3" s="1041"/>
      <c r="E3" s="1041"/>
      <c r="F3" s="1042"/>
      <c r="G3" s="533"/>
      <c r="H3" s="457"/>
      <c r="I3" s="533"/>
      <c r="J3" s="533"/>
      <c r="K3" s="533"/>
      <c r="L3" s="533"/>
      <c r="M3" s="533"/>
      <c r="N3" s="533"/>
      <c r="O3" s="533"/>
      <c r="P3" s="533"/>
    </row>
    <row r="4" spans="2:16" ht="15.75" customHeight="1" x14ac:dyDescent="0.35">
      <c r="B4" s="458" t="s">
        <v>1</v>
      </c>
      <c r="C4" s="1030"/>
      <c r="D4" s="1031"/>
      <c r="E4" s="1031"/>
      <c r="F4" s="1032"/>
      <c r="G4" s="533"/>
      <c r="H4" s="533"/>
      <c r="I4" s="533"/>
      <c r="J4" s="533"/>
      <c r="K4" s="533"/>
      <c r="L4" s="533"/>
      <c r="M4" s="533"/>
      <c r="N4" s="533"/>
      <c r="O4" s="533"/>
      <c r="P4" s="533"/>
    </row>
    <row r="5" spans="2:16" ht="15.75" customHeight="1" x14ac:dyDescent="0.35">
      <c r="B5" s="1043"/>
      <c r="C5" s="1045"/>
      <c r="D5" s="1046"/>
      <c r="E5" s="1046"/>
      <c r="F5" s="1047"/>
      <c r="G5" s="533"/>
      <c r="H5" s="533"/>
      <c r="I5" s="533"/>
      <c r="J5" s="533"/>
      <c r="K5" s="533"/>
      <c r="L5" s="533"/>
      <c r="M5" s="533"/>
      <c r="N5" s="533"/>
      <c r="O5" s="533"/>
      <c r="P5" s="533"/>
    </row>
    <row r="6" spans="2:16" ht="15.75" customHeight="1" x14ac:dyDescent="0.35">
      <c r="B6" s="1044"/>
      <c r="C6" s="1033"/>
      <c r="D6" s="1034"/>
      <c r="E6" s="1034"/>
      <c r="F6" s="1035"/>
      <c r="G6" s="533"/>
      <c r="H6" s="533"/>
      <c r="I6" s="533"/>
      <c r="J6" s="533"/>
      <c r="K6" s="533"/>
      <c r="L6" s="533"/>
      <c r="M6" s="533"/>
      <c r="N6" s="533"/>
      <c r="O6" s="533"/>
      <c r="P6" s="533"/>
    </row>
    <row r="7" spans="2:16" ht="15.75" customHeight="1" x14ac:dyDescent="0.35">
      <c r="B7" s="459" t="s">
        <v>2</v>
      </c>
      <c r="C7" s="1027"/>
      <c r="D7" s="1028"/>
      <c r="E7" s="1028"/>
      <c r="F7" s="1029"/>
      <c r="G7" s="533"/>
      <c r="H7" s="533"/>
      <c r="I7" s="533"/>
      <c r="J7" s="533"/>
      <c r="K7" s="533"/>
      <c r="L7" s="533"/>
      <c r="M7" s="533"/>
      <c r="N7" s="533"/>
      <c r="O7" s="533"/>
      <c r="P7" s="533"/>
    </row>
    <row r="8" spans="2:16" ht="15.75" customHeight="1" x14ac:dyDescent="0.35">
      <c r="B8" s="459" t="s">
        <v>116</v>
      </c>
      <c r="C8" s="1055"/>
      <c r="D8" s="1028"/>
      <c r="E8" s="1028"/>
      <c r="F8" s="1029"/>
      <c r="G8" s="533"/>
      <c r="H8" s="533"/>
      <c r="I8" s="533"/>
      <c r="J8" s="533"/>
      <c r="K8" s="533"/>
      <c r="L8" s="533"/>
      <c r="M8" s="533"/>
      <c r="N8" s="533"/>
      <c r="O8" s="533"/>
      <c r="P8" s="533"/>
    </row>
    <row r="9" spans="2:16" ht="15.75" customHeight="1" x14ac:dyDescent="0.35">
      <c r="B9" s="458" t="s">
        <v>114</v>
      </c>
      <c r="C9" s="1030"/>
      <c r="D9" s="1031"/>
      <c r="E9" s="1031"/>
      <c r="F9" s="1032"/>
      <c r="G9" s="533"/>
      <c r="H9" s="533"/>
      <c r="I9" s="533"/>
      <c r="J9" s="533"/>
      <c r="K9" s="533"/>
      <c r="L9" s="533"/>
      <c r="M9" s="533"/>
      <c r="N9" s="533"/>
      <c r="O9" s="533"/>
      <c r="P9" s="533"/>
    </row>
    <row r="10" spans="2:16" ht="15.75" customHeight="1" x14ac:dyDescent="0.25">
      <c r="B10" s="459" t="s">
        <v>3</v>
      </c>
      <c r="C10" s="1027"/>
      <c r="D10" s="1028"/>
      <c r="E10" s="1028"/>
      <c r="F10" s="1029"/>
      <c r="G10" s="133"/>
      <c r="H10" s="131"/>
      <c r="I10" s="131"/>
      <c r="J10" s="132"/>
      <c r="K10" s="132"/>
      <c r="L10" s="131"/>
      <c r="M10" s="131"/>
      <c r="N10" s="131"/>
      <c r="O10" s="131"/>
      <c r="P10" s="131"/>
    </row>
    <row r="11" spans="2:16" ht="15.75" customHeight="1" thickBot="1" x14ac:dyDescent="0.3">
      <c r="B11" s="461" t="s">
        <v>4</v>
      </c>
      <c r="C11" s="1036"/>
      <c r="D11" s="1037"/>
      <c r="E11" s="1037"/>
      <c r="F11" s="1038"/>
      <c r="G11" s="133"/>
      <c r="H11" s="131"/>
      <c r="I11" s="131"/>
      <c r="J11" s="132"/>
      <c r="K11" s="132"/>
      <c r="L11" s="131"/>
      <c r="M11" s="131"/>
      <c r="N11" s="131"/>
      <c r="O11" s="131"/>
      <c r="P11" s="131"/>
    </row>
    <row r="12" spans="2:16" ht="15.75" customHeight="1" x14ac:dyDescent="0.25">
      <c r="B12" s="134"/>
      <c r="C12" s="135"/>
      <c r="D12" s="133"/>
      <c r="E12" s="133"/>
      <c r="F12" s="133"/>
      <c r="G12" s="133"/>
      <c r="H12" s="131"/>
      <c r="I12" s="131"/>
      <c r="J12" s="132"/>
      <c r="K12" s="132"/>
      <c r="L12" s="131"/>
      <c r="M12" s="131"/>
      <c r="N12" s="131"/>
      <c r="O12" s="131"/>
      <c r="P12" s="131"/>
    </row>
    <row r="13" spans="2:16" ht="15.75" customHeight="1" x14ac:dyDescent="0.25">
      <c r="C13" s="131"/>
      <c r="D13" s="136"/>
      <c r="E13" s="131"/>
      <c r="F13" s="131"/>
      <c r="G13" s="131"/>
      <c r="H13" s="131"/>
      <c r="I13" s="131"/>
      <c r="J13" s="132"/>
      <c r="K13" s="132"/>
      <c r="L13" s="131"/>
      <c r="M13" s="131"/>
      <c r="N13" s="131"/>
      <c r="O13" s="131"/>
      <c r="P13" s="131"/>
    </row>
    <row r="14" spans="2:16" ht="15.75" customHeight="1" thickBot="1" x14ac:dyDescent="0.3">
      <c r="B14" s="137"/>
      <c r="C14" s="138"/>
      <c r="D14" s="139"/>
      <c r="E14" s="140"/>
      <c r="F14" s="140"/>
      <c r="G14" s="140"/>
      <c r="H14" s="140"/>
      <c r="I14" s="140"/>
      <c r="J14" s="140"/>
      <c r="K14" s="140"/>
      <c r="L14" s="140"/>
      <c r="M14" s="140"/>
      <c r="N14" s="140"/>
      <c r="O14" s="131"/>
      <c r="P14" s="131"/>
    </row>
    <row r="15" spans="2:16" ht="15.75" x14ac:dyDescent="0.25">
      <c r="B15" s="1013" t="s">
        <v>172</v>
      </c>
      <c r="C15" s="462"/>
      <c r="D15" s="1052" t="s">
        <v>191</v>
      </c>
      <c r="E15" s="576">
        <f>CURATOR!E16</f>
        <v>0</v>
      </c>
      <c r="F15" s="464" t="str">
        <f>CURATOR!F16</f>
        <v xml:space="preserve">DATUM </v>
      </c>
      <c r="G15" s="465" t="str">
        <f>CURATOR!G16</f>
        <v>DATUM</v>
      </c>
      <c r="H15" s="466" t="str">
        <f>CURATOR!H16</f>
        <v>0/01/1900</v>
      </c>
      <c r="I15" s="467" t="str">
        <f>CURATOR!I16</f>
        <v>0/01/1900</v>
      </c>
      <c r="J15" s="468" t="str">
        <f>CURATOR!J16</f>
        <v>0/01/1900</v>
      </c>
      <c r="K15" s="469" t="str">
        <f>CURATOR!K16</f>
        <v>0/01/1900</v>
      </c>
      <c r="L15" s="1018" t="s">
        <v>81</v>
      </c>
      <c r="M15" s="1019"/>
      <c r="N15" s="1019"/>
      <c r="O15" s="1019"/>
      <c r="P15" s="1020"/>
    </row>
    <row r="16" spans="2:16" ht="15.75" x14ac:dyDescent="0.25">
      <c r="B16" s="1014"/>
      <c r="C16" s="470"/>
      <c r="D16" s="1053"/>
      <c r="E16" s="577" t="s">
        <v>108</v>
      </c>
      <c r="F16" s="472" t="s">
        <v>173</v>
      </c>
      <c r="G16" s="473" t="s">
        <v>174</v>
      </c>
      <c r="H16" s="474" t="s">
        <v>32</v>
      </c>
      <c r="I16" s="475" t="s">
        <v>82</v>
      </c>
      <c r="J16" s="476" t="s">
        <v>82</v>
      </c>
      <c r="K16" s="477" t="s">
        <v>82</v>
      </c>
      <c r="L16" s="1021"/>
      <c r="M16" s="1022"/>
      <c r="N16" s="1022"/>
      <c r="O16" s="1022"/>
      <c r="P16" s="1023"/>
    </row>
    <row r="17" spans="2:17" ht="16.5" thickBot="1" x14ac:dyDescent="0.3">
      <c r="B17" s="1051"/>
      <c r="C17" s="478"/>
      <c r="D17" s="1054"/>
      <c r="E17" s="578" t="s">
        <v>33</v>
      </c>
      <c r="F17" s="480" t="s">
        <v>33</v>
      </c>
      <c r="G17" s="481" t="s">
        <v>33</v>
      </c>
      <c r="H17" s="482" t="s">
        <v>109</v>
      </c>
      <c r="I17" s="483" t="s">
        <v>33</v>
      </c>
      <c r="J17" s="484" t="s">
        <v>33</v>
      </c>
      <c r="K17" s="485" t="s">
        <v>33</v>
      </c>
      <c r="L17" s="1024"/>
      <c r="M17" s="1025"/>
      <c r="N17" s="1025"/>
      <c r="O17" s="1025"/>
      <c r="P17" s="1026"/>
    </row>
    <row r="18" spans="2:17" ht="14.45" customHeight="1" thickBot="1" x14ac:dyDescent="0.3">
      <c r="B18" s="579"/>
      <c r="C18" s="580"/>
      <c r="D18" s="581"/>
      <c r="E18" s="582"/>
      <c r="F18" s="338"/>
      <c r="G18" s="423"/>
      <c r="H18" s="340"/>
      <c r="I18" s="424"/>
      <c r="J18" s="425"/>
      <c r="K18" s="426"/>
      <c r="L18" s="1048">
        <f>CURATOR!L80</f>
        <v>0</v>
      </c>
      <c r="M18" s="1049"/>
      <c r="N18" s="1049"/>
      <c r="O18" s="1049"/>
      <c r="P18" s="1050"/>
    </row>
    <row r="19" spans="2:17" ht="14.45" customHeight="1" thickBot="1" x14ac:dyDescent="0.3">
      <c r="B19" s="583" t="s">
        <v>124</v>
      </c>
      <c r="C19" s="580" t="s">
        <v>192</v>
      </c>
      <c r="D19" s="584" t="s">
        <v>193</v>
      </c>
      <c r="E19" s="546">
        <f>CURATOR!E81</f>
        <v>0</v>
      </c>
      <c r="F19" s="350">
        <f>CURATOR!F81</f>
        <v>0</v>
      </c>
      <c r="G19" s="370">
        <f>CURATOR!G81</f>
        <v>0</v>
      </c>
      <c r="H19" s="371">
        <f>CURATOR!H81</f>
        <v>0</v>
      </c>
      <c r="I19" s="353">
        <f>CURATOR!I81</f>
        <v>0</v>
      </c>
      <c r="J19" s="354">
        <f>CURATOR!J81</f>
        <v>0</v>
      </c>
      <c r="K19" s="354">
        <f>CURATOR!K81</f>
        <v>0</v>
      </c>
      <c r="L19" s="1048">
        <f>CURATOR!L81</f>
        <v>0</v>
      </c>
      <c r="M19" s="1049"/>
      <c r="N19" s="1049"/>
      <c r="O19" s="1049"/>
      <c r="P19" s="1050"/>
    </row>
    <row r="20" spans="2:17" ht="15" customHeight="1" thickBot="1" x14ac:dyDescent="0.3">
      <c r="B20" s="583">
        <v>10</v>
      </c>
      <c r="C20" s="585" t="s">
        <v>44</v>
      </c>
      <c r="D20" s="586" t="s">
        <v>125</v>
      </c>
      <c r="E20" s="568">
        <f>CURATOR!E82</f>
        <v>0</v>
      </c>
      <c r="F20" s="427">
        <f>CURATOR!F82</f>
        <v>0</v>
      </c>
      <c r="G20" s="428">
        <f>CURATOR!G82</f>
        <v>0</v>
      </c>
      <c r="H20" s="494">
        <f>CURATOR!H82</f>
        <v>0</v>
      </c>
      <c r="I20" s="495">
        <f>CURATOR!I82</f>
        <v>0</v>
      </c>
      <c r="J20" s="496">
        <f>CURATOR!J82</f>
        <v>0</v>
      </c>
      <c r="K20" s="496">
        <f>CURATOR!K82</f>
        <v>0</v>
      </c>
      <c r="L20" s="1048">
        <f>CURATOR!L82</f>
        <v>0</v>
      </c>
      <c r="M20" s="1049"/>
      <c r="N20" s="1049"/>
      <c r="O20" s="1049"/>
      <c r="P20" s="1050"/>
    </row>
    <row r="21" spans="2:17" ht="16.5" thickBot="1" x14ac:dyDescent="0.3">
      <c r="B21" s="583">
        <v>100</v>
      </c>
      <c r="C21" s="580"/>
      <c r="D21" s="581" t="s">
        <v>126</v>
      </c>
      <c r="E21" s="568">
        <f>CURATOR!E83</f>
        <v>0</v>
      </c>
      <c r="F21" s="427">
        <f>CURATOR!F83</f>
        <v>0</v>
      </c>
      <c r="G21" s="428">
        <f>CURATOR!G83</f>
        <v>0</v>
      </c>
      <c r="H21" s="494">
        <f>CURATOR!H83</f>
        <v>0</v>
      </c>
      <c r="I21" s="495">
        <f>CURATOR!I83</f>
        <v>0</v>
      </c>
      <c r="J21" s="496">
        <f>CURATOR!J83</f>
        <v>0</v>
      </c>
      <c r="K21" s="496">
        <f>CURATOR!K83</f>
        <v>0</v>
      </c>
      <c r="L21" s="1048">
        <f>CURATOR!L83</f>
        <v>0</v>
      </c>
      <c r="M21" s="1049"/>
      <c r="N21" s="1049"/>
      <c r="O21" s="1049"/>
      <c r="P21" s="1050"/>
    </row>
    <row r="22" spans="2:17" ht="16.5" thickBot="1" x14ac:dyDescent="0.3">
      <c r="B22" s="583">
        <v>101</v>
      </c>
      <c r="C22" s="580"/>
      <c r="D22" s="588" t="s">
        <v>127</v>
      </c>
      <c r="E22" s="546">
        <f>CURATOR!E84</f>
        <v>0</v>
      </c>
      <c r="F22" s="350">
        <f>CURATOR!F84</f>
        <v>0</v>
      </c>
      <c r="G22" s="370">
        <f>CURATOR!G84</f>
        <v>0</v>
      </c>
      <c r="H22" s="371">
        <f>CURATOR!H84</f>
        <v>0</v>
      </c>
      <c r="I22" s="353">
        <f>CURATOR!I84</f>
        <v>0</v>
      </c>
      <c r="J22" s="354">
        <f>CURATOR!J84</f>
        <v>0</v>
      </c>
      <c r="K22" s="354">
        <f>CURATOR!K84</f>
        <v>0</v>
      </c>
      <c r="L22" s="1048">
        <f>CURATOR!L84</f>
        <v>0</v>
      </c>
      <c r="M22" s="1049"/>
      <c r="N22" s="1049"/>
      <c r="O22" s="1049"/>
      <c r="P22" s="1050"/>
      <c r="Q22" s="130"/>
    </row>
    <row r="23" spans="2:17" ht="15.75" thickBot="1" x14ac:dyDescent="0.3">
      <c r="B23" s="497"/>
      <c r="C23" s="580"/>
      <c r="D23" s="589" t="s">
        <v>229</v>
      </c>
      <c r="E23" s="568">
        <f>CURATOR!E85</f>
        <v>0</v>
      </c>
      <c r="F23" s="427">
        <f>CURATOR!F85</f>
        <v>0</v>
      </c>
      <c r="G23" s="428">
        <f>CURATOR!G85</f>
        <v>0</v>
      </c>
      <c r="H23" s="494">
        <f>CURATOR!H85</f>
        <v>0</v>
      </c>
      <c r="I23" s="495">
        <f>CURATOR!I85</f>
        <v>0</v>
      </c>
      <c r="J23" s="496">
        <f>CURATOR!J85</f>
        <v>0</v>
      </c>
      <c r="K23" s="496">
        <f>CURATOR!K85</f>
        <v>0</v>
      </c>
      <c r="L23" s="1048">
        <f>CURATOR!L85</f>
        <v>0</v>
      </c>
      <c r="M23" s="1049"/>
      <c r="N23" s="1049"/>
      <c r="O23" s="1049"/>
      <c r="P23" s="1050"/>
      <c r="Q23" s="130"/>
    </row>
    <row r="24" spans="2:17" ht="16.5" thickBot="1" x14ac:dyDescent="0.3">
      <c r="B24" s="583"/>
      <c r="C24" s="580"/>
      <c r="D24" s="589" t="s">
        <v>199</v>
      </c>
      <c r="E24" s="568">
        <f>CURATOR!E86</f>
        <v>0</v>
      </c>
      <c r="F24" s="427">
        <f>CURATOR!F86</f>
        <v>0</v>
      </c>
      <c r="G24" s="428">
        <f>CURATOR!G86</f>
        <v>0</v>
      </c>
      <c r="H24" s="494">
        <f>CURATOR!H86</f>
        <v>0</v>
      </c>
      <c r="I24" s="495">
        <f>CURATOR!I86</f>
        <v>0</v>
      </c>
      <c r="J24" s="496">
        <f>CURATOR!J86</f>
        <v>0</v>
      </c>
      <c r="K24" s="496">
        <f>CURATOR!K86</f>
        <v>0</v>
      </c>
      <c r="L24" s="1048">
        <f>CURATOR!L86</f>
        <v>0</v>
      </c>
      <c r="M24" s="1049"/>
      <c r="N24" s="1049"/>
      <c r="O24" s="1049"/>
      <c r="P24" s="1050"/>
      <c r="Q24" s="130"/>
    </row>
    <row r="25" spans="2:17" ht="16.5" thickBot="1" x14ac:dyDescent="0.3">
      <c r="B25" s="583">
        <v>11</v>
      </c>
      <c r="C25" s="580" t="s">
        <v>46</v>
      </c>
      <c r="D25" s="591" t="s">
        <v>128</v>
      </c>
      <c r="E25" s="568">
        <f>CURATOR!E87</f>
        <v>0</v>
      </c>
      <c r="F25" s="427">
        <f>CURATOR!F87</f>
        <v>0</v>
      </c>
      <c r="G25" s="428">
        <f>CURATOR!G87</f>
        <v>0</v>
      </c>
      <c r="H25" s="494">
        <f>CURATOR!H87</f>
        <v>0</v>
      </c>
      <c r="I25" s="495">
        <f>CURATOR!I87</f>
        <v>0</v>
      </c>
      <c r="J25" s="496">
        <f>CURATOR!J87</f>
        <v>0</v>
      </c>
      <c r="K25" s="496">
        <f>CURATOR!K87</f>
        <v>0</v>
      </c>
      <c r="L25" s="1048">
        <f>CURATOR!L87</f>
        <v>0</v>
      </c>
      <c r="M25" s="1049"/>
      <c r="N25" s="1049"/>
      <c r="O25" s="1049"/>
      <c r="P25" s="1050"/>
      <c r="Q25" s="130"/>
    </row>
    <row r="26" spans="2:17" ht="16.5" thickBot="1" x14ac:dyDescent="0.3">
      <c r="B26" s="583">
        <v>12</v>
      </c>
      <c r="C26" s="585" t="s">
        <v>48</v>
      </c>
      <c r="D26" s="592" t="s">
        <v>129</v>
      </c>
      <c r="E26" s="568">
        <f>CURATOR!E88</f>
        <v>0</v>
      </c>
      <c r="F26" s="427">
        <f>CURATOR!F88</f>
        <v>0</v>
      </c>
      <c r="G26" s="428">
        <f>CURATOR!G88</f>
        <v>0</v>
      </c>
      <c r="H26" s="494">
        <f>CURATOR!H88</f>
        <v>0</v>
      </c>
      <c r="I26" s="495">
        <f>CURATOR!I88</f>
        <v>0</v>
      </c>
      <c r="J26" s="496">
        <f>CURATOR!J88</f>
        <v>0</v>
      </c>
      <c r="K26" s="496">
        <f>CURATOR!K88</f>
        <v>0</v>
      </c>
      <c r="L26" s="1048">
        <f>CURATOR!L88</f>
        <v>0</v>
      </c>
      <c r="M26" s="1049"/>
      <c r="N26" s="1049"/>
      <c r="O26" s="1049"/>
      <c r="P26" s="1050"/>
      <c r="Q26" s="130"/>
    </row>
    <row r="27" spans="2:17" ht="16.5" thickBot="1" x14ac:dyDescent="0.3">
      <c r="B27" s="583">
        <v>13</v>
      </c>
      <c r="C27" s="585" t="s">
        <v>50</v>
      </c>
      <c r="D27" s="593" t="s">
        <v>130</v>
      </c>
      <c r="E27" s="546">
        <f>CURATOR!E89</f>
        <v>0</v>
      </c>
      <c r="F27" s="350">
        <f>CURATOR!F89</f>
        <v>0</v>
      </c>
      <c r="G27" s="370">
        <f>CURATOR!G89</f>
        <v>0</v>
      </c>
      <c r="H27" s="371">
        <f>CURATOR!H89</f>
        <v>0</v>
      </c>
      <c r="I27" s="353">
        <f>CURATOR!I89</f>
        <v>0</v>
      </c>
      <c r="J27" s="354">
        <f>CURATOR!J89</f>
        <v>0</v>
      </c>
      <c r="K27" s="354">
        <f>CURATOR!K89</f>
        <v>0</v>
      </c>
      <c r="L27" s="1048">
        <f>CURATOR!L89</f>
        <v>0</v>
      </c>
      <c r="M27" s="1049"/>
      <c r="N27" s="1049"/>
      <c r="O27" s="1049"/>
      <c r="P27" s="1050"/>
      <c r="Q27" s="130"/>
    </row>
    <row r="28" spans="2:17" ht="16.5" thickBot="1" x14ac:dyDescent="0.3">
      <c r="B28" s="583">
        <v>130</v>
      </c>
      <c r="C28" s="580"/>
      <c r="D28" s="581" t="s">
        <v>131</v>
      </c>
      <c r="E28" s="568">
        <f>CURATOR!E90</f>
        <v>0</v>
      </c>
      <c r="F28" s="427">
        <f>CURATOR!F90</f>
        <v>0</v>
      </c>
      <c r="G28" s="428">
        <f>CURATOR!G90</f>
        <v>0</v>
      </c>
      <c r="H28" s="494">
        <f>CURATOR!H90</f>
        <v>0</v>
      </c>
      <c r="I28" s="495">
        <f>CURATOR!I90</f>
        <v>0</v>
      </c>
      <c r="J28" s="496">
        <f>CURATOR!J90</f>
        <v>0</v>
      </c>
      <c r="K28" s="496">
        <f>CURATOR!K90</f>
        <v>0</v>
      </c>
      <c r="L28" s="1048">
        <f>CURATOR!L90</f>
        <v>0</v>
      </c>
      <c r="M28" s="1049"/>
      <c r="N28" s="1049"/>
      <c r="O28" s="1049"/>
      <c r="P28" s="1050"/>
      <c r="Q28" s="130"/>
    </row>
    <row r="29" spans="2:17" ht="16.5" thickBot="1" x14ac:dyDescent="0.3">
      <c r="B29" s="583">
        <v>131</v>
      </c>
      <c r="C29" s="580"/>
      <c r="D29" s="588" t="s">
        <v>132</v>
      </c>
      <c r="E29" s="546">
        <f>CURATOR!E91</f>
        <v>0</v>
      </c>
      <c r="F29" s="350">
        <f>CURATOR!F91</f>
        <v>0</v>
      </c>
      <c r="G29" s="370">
        <f>CURATOR!G91</f>
        <v>0</v>
      </c>
      <c r="H29" s="371">
        <f>CURATOR!H91</f>
        <v>0</v>
      </c>
      <c r="I29" s="353">
        <f>CURATOR!I91</f>
        <v>0</v>
      </c>
      <c r="J29" s="354">
        <f>CURATOR!J91</f>
        <v>0</v>
      </c>
      <c r="K29" s="354">
        <f>CURATOR!K91</f>
        <v>0</v>
      </c>
      <c r="L29" s="1048">
        <f>CURATOR!L91</f>
        <v>0</v>
      </c>
      <c r="M29" s="1049"/>
      <c r="N29" s="1049"/>
      <c r="O29" s="1049"/>
      <c r="P29" s="1050"/>
      <c r="Q29" s="130"/>
    </row>
    <row r="30" spans="2:17" ht="16.5" thickBot="1" x14ac:dyDescent="0.3">
      <c r="B30" s="583">
        <v>1310</v>
      </c>
      <c r="C30" s="580"/>
      <c r="D30" s="594" t="s">
        <v>133</v>
      </c>
      <c r="E30" s="568">
        <f>CURATOR!E92</f>
        <v>0</v>
      </c>
      <c r="F30" s="427">
        <f>CURATOR!F92</f>
        <v>0</v>
      </c>
      <c r="G30" s="428">
        <f>CURATOR!G92</f>
        <v>0</v>
      </c>
      <c r="H30" s="494">
        <f>CURATOR!H92</f>
        <v>0</v>
      </c>
      <c r="I30" s="495">
        <f>CURATOR!I92</f>
        <v>0</v>
      </c>
      <c r="J30" s="496">
        <f>CURATOR!J92</f>
        <v>0</v>
      </c>
      <c r="K30" s="496">
        <f>CURATOR!K92</f>
        <v>0</v>
      </c>
      <c r="L30" s="1048">
        <f>CURATOR!L92</f>
        <v>0</v>
      </c>
      <c r="M30" s="1049"/>
      <c r="N30" s="1049"/>
      <c r="O30" s="1049"/>
      <c r="P30" s="1050"/>
      <c r="Q30" s="130"/>
    </row>
    <row r="31" spans="2:17" ht="16.5" thickBot="1" x14ac:dyDescent="0.3">
      <c r="B31" s="583">
        <v>1311</v>
      </c>
      <c r="C31" s="580"/>
      <c r="D31" s="594" t="s">
        <v>134</v>
      </c>
      <c r="E31" s="568">
        <f>CURATOR!E93</f>
        <v>0</v>
      </c>
      <c r="F31" s="427">
        <f>CURATOR!F93</f>
        <v>0</v>
      </c>
      <c r="G31" s="428">
        <f>CURATOR!G93</f>
        <v>0</v>
      </c>
      <c r="H31" s="494">
        <f>CURATOR!H93</f>
        <v>0</v>
      </c>
      <c r="I31" s="495">
        <f>CURATOR!I93</f>
        <v>0</v>
      </c>
      <c r="J31" s="496">
        <f>CURATOR!J93</f>
        <v>0</v>
      </c>
      <c r="K31" s="496">
        <f>CURATOR!K93</f>
        <v>0</v>
      </c>
      <c r="L31" s="1048">
        <f>CURATOR!L93</f>
        <v>0</v>
      </c>
      <c r="M31" s="1049"/>
      <c r="N31" s="1049"/>
      <c r="O31" s="1049"/>
      <c r="P31" s="1050"/>
      <c r="Q31" s="130"/>
    </row>
    <row r="32" spans="2:17" ht="16.5" thickBot="1" x14ac:dyDescent="0.3">
      <c r="B32" s="583">
        <v>132</v>
      </c>
      <c r="C32" s="580"/>
      <c r="D32" s="595" t="s">
        <v>135</v>
      </c>
      <c r="E32" s="568">
        <f>CURATOR!E94</f>
        <v>0</v>
      </c>
      <c r="F32" s="427">
        <f>CURATOR!F94</f>
        <v>0</v>
      </c>
      <c r="G32" s="428">
        <f>CURATOR!G94</f>
        <v>0</v>
      </c>
      <c r="H32" s="494">
        <f>CURATOR!H94</f>
        <v>0</v>
      </c>
      <c r="I32" s="495">
        <f>CURATOR!I94</f>
        <v>0</v>
      </c>
      <c r="J32" s="496">
        <f>CURATOR!J94</f>
        <v>0</v>
      </c>
      <c r="K32" s="496">
        <f>CURATOR!K94</f>
        <v>0</v>
      </c>
      <c r="L32" s="1048">
        <f>CURATOR!L94</f>
        <v>0</v>
      </c>
      <c r="M32" s="1049"/>
      <c r="N32" s="1049"/>
      <c r="O32" s="1049"/>
      <c r="P32" s="1050"/>
      <c r="Q32" s="130"/>
    </row>
    <row r="33" spans="2:17" ht="16.5" thickBot="1" x14ac:dyDescent="0.3">
      <c r="B33" s="583">
        <v>133</v>
      </c>
      <c r="C33" s="580"/>
      <c r="D33" s="581" t="s">
        <v>136</v>
      </c>
      <c r="E33" s="568">
        <f>CURATOR!E95</f>
        <v>0</v>
      </c>
      <c r="F33" s="427">
        <f>CURATOR!F95</f>
        <v>0</v>
      </c>
      <c r="G33" s="428">
        <f>CURATOR!G95</f>
        <v>0</v>
      </c>
      <c r="H33" s="494">
        <f>CURATOR!H95</f>
        <v>0</v>
      </c>
      <c r="I33" s="495">
        <f>CURATOR!I95</f>
        <v>0</v>
      </c>
      <c r="J33" s="496">
        <f>CURATOR!J95</f>
        <v>0</v>
      </c>
      <c r="K33" s="496">
        <f>CURATOR!K95</f>
        <v>0</v>
      </c>
      <c r="L33" s="1048">
        <f>CURATOR!L95</f>
        <v>0</v>
      </c>
      <c r="M33" s="1049"/>
      <c r="N33" s="1049"/>
      <c r="O33" s="1049"/>
      <c r="P33" s="1050"/>
      <c r="Q33" s="130"/>
    </row>
    <row r="34" spans="2:17" ht="16.5" thickBot="1" x14ac:dyDescent="0.3">
      <c r="B34" s="583">
        <v>14</v>
      </c>
      <c r="C34" s="597" t="s">
        <v>52</v>
      </c>
      <c r="D34" s="591" t="s">
        <v>137</v>
      </c>
      <c r="E34" s="568">
        <f>CURATOR!E96</f>
        <v>0</v>
      </c>
      <c r="F34" s="427">
        <f>CURATOR!F96</f>
        <v>0</v>
      </c>
      <c r="G34" s="428">
        <f>CURATOR!G96</f>
        <v>0</v>
      </c>
      <c r="H34" s="494">
        <f>CURATOR!H96</f>
        <v>0</v>
      </c>
      <c r="I34" s="495">
        <f>CURATOR!I96</f>
        <v>0</v>
      </c>
      <c r="J34" s="496">
        <f>CURATOR!J96</f>
        <v>0</v>
      </c>
      <c r="K34" s="496">
        <f>CURATOR!K96</f>
        <v>0</v>
      </c>
      <c r="L34" s="1048">
        <f>CURATOR!L96</f>
        <v>0</v>
      </c>
      <c r="M34" s="1049"/>
      <c r="N34" s="1049"/>
      <c r="O34" s="1049"/>
      <c r="P34" s="1050"/>
      <c r="Q34" s="130"/>
    </row>
    <row r="35" spans="2:17" ht="16.5" thickBot="1" x14ac:dyDescent="0.3">
      <c r="B35" s="583">
        <v>15</v>
      </c>
      <c r="C35" s="580" t="s">
        <v>54</v>
      </c>
      <c r="D35" s="592" t="s">
        <v>138</v>
      </c>
      <c r="E35" s="568">
        <f>CURATOR!E97</f>
        <v>0</v>
      </c>
      <c r="F35" s="427">
        <f>CURATOR!F97</f>
        <v>0</v>
      </c>
      <c r="G35" s="428">
        <f>CURATOR!G97</f>
        <v>0</v>
      </c>
      <c r="H35" s="494">
        <f>CURATOR!H97</f>
        <v>0</v>
      </c>
      <c r="I35" s="495">
        <f>CURATOR!I97</f>
        <v>0</v>
      </c>
      <c r="J35" s="496">
        <f>CURATOR!J97</f>
        <v>0</v>
      </c>
      <c r="K35" s="496">
        <f>CURATOR!K97</f>
        <v>0</v>
      </c>
      <c r="L35" s="1048">
        <f>CURATOR!L97</f>
        <v>0</v>
      </c>
      <c r="M35" s="1049"/>
      <c r="N35" s="1049"/>
      <c r="O35" s="1049"/>
      <c r="P35" s="1050"/>
      <c r="Q35" s="130"/>
    </row>
    <row r="36" spans="2:17" ht="16.5" thickBot="1" x14ac:dyDescent="0.3">
      <c r="B36" s="583"/>
      <c r="C36" s="598"/>
      <c r="D36" s="584"/>
      <c r="E36" s="587"/>
      <c r="F36" s="350"/>
      <c r="G36" s="370"/>
      <c r="H36" s="352"/>
      <c r="I36" s="382"/>
      <c r="J36" s="383"/>
      <c r="K36" s="436"/>
      <c r="L36" s="1048">
        <f>CURATOR!L98</f>
        <v>0</v>
      </c>
      <c r="M36" s="1049"/>
      <c r="N36" s="1049"/>
      <c r="O36" s="1049"/>
      <c r="P36" s="1050"/>
      <c r="Q36" s="130"/>
    </row>
    <row r="37" spans="2:17" ht="16.5" thickBot="1" x14ac:dyDescent="0.3">
      <c r="B37" s="583">
        <v>19</v>
      </c>
      <c r="C37" s="597" t="s">
        <v>37</v>
      </c>
      <c r="D37" s="599" t="s">
        <v>194</v>
      </c>
      <c r="E37" s="550">
        <f>CURATOR!E99</f>
        <v>0</v>
      </c>
      <c r="F37" s="401">
        <f>CURATOR!F99</f>
        <v>0</v>
      </c>
      <c r="G37" s="402">
        <f>CURATOR!G99</f>
        <v>0</v>
      </c>
      <c r="H37" s="403">
        <f>CURATOR!H99</f>
        <v>0</v>
      </c>
      <c r="I37" s="404">
        <f>CURATOR!I99</f>
        <v>0</v>
      </c>
      <c r="J37" s="394">
        <f>CURATOR!J99</f>
        <v>0</v>
      </c>
      <c r="K37" s="394">
        <f>CURATOR!K99</f>
        <v>0</v>
      </c>
      <c r="L37" s="1048">
        <f>CURATOR!L99</f>
        <v>0</v>
      </c>
      <c r="M37" s="1049"/>
      <c r="N37" s="1049"/>
      <c r="O37" s="1049"/>
      <c r="P37" s="1050"/>
      <c r="Q37" s="130"/>
    </row>
    <row r="38" spans="2:17" ht="16.5" thickBot="1" x14ac:dyDescent="0.3">
      <c r="B38" s="583"/>
      <c r="C38" s="580"/>
      <c r="D38" s="600"/>
      <c r="E38" s="601"/>
      <c r="F38" s="366"/>
      <c r="G38" s="381"/>
      <c r="H38" s="390"/>
      <c r="I38" s="391"/>
      <c r="J38" s="392"/>
      <c r="K38" s="369"/>
      <c r="L38" s="1048">
        <f>CURATOR!L100</f>
        <v>0</v>
      </c>
      <c r="M38" s="1049"/>
      <c r="N38" s="1049"/>
      <c r="O38" s="1049"/>
      <c r="P38" s="1050"/>
    </row>
    <row r="39" spans="2:17" ht="16.5" thickBot="1" x14ac:dyDescent="0.3">
      <c r="B39" s="583">
        <v>16</v>
      </c>
      <c r="C39" s="580" t="s">
        <v>42</v>
      </c>
      <c r="D39" s="602" t="s">
        <v>195</v>
      </c>
      <c r="E39" s="548">
        <f>CURATOR!E101</f>
        <v>0</v>
      </c>
      <c r="F39" s="384">
        <f>CURATOR!F101</f>
        <v>0</v>
      </c>
      <c r="G39" s="351">
        <f>CURATOR!G101</f>
        <v>0</v>
      </c>
      <c r="H39" s="352">
        <f>CURATOR!H101</f>
        <v>0</v>
      </c>
      <c r="I39" s="382">
        <f>CURATOR!I101</f>
        <v>0</v>
      </c>
      <c r="J39" s="383">
        <f>CURATOR!J101</f>
        <v>0</v>
      </c>
      <c r="K39" s="383">
        <f>CURATOR!K101</f>
        <v>0</v>
      </c>
      <c r="L39" s="1048">
        <f>CURATOR!L101</f>
        <v>0</v>
      </c>
      <c r="M39" s="1049"/>
      <c r="N39" s="1049"/>
      <c r="O39" s="1049"/>
      <c r="P39" s="1050"/>
    </row>
    <row r="40" spans="2:17" ht="16.5" thickBot="1" x14ac:dyDescent="0.3">
      <c r="B40" s="583" t="s">
        <v>142</v>
      </c>
      <c r="C40" s="598"/>
      <c r="D40" s="603" t="s">
        <v>141</v>
      </c>
      <c r="E40" s="549">
        <f>CURATOR!E102</f>
        <v>0</v>
      </c>
      <c r="F40" s="388">
        <f>CURATOR!F102</f>
        <v>0</v>
      </c>
      <c r="G40" s="389">
        <f>CURATOR!G102</f>
        <v>0</v>
      </c>
      <c r="H40" s="390">
        <f>CURATOR!H102</f>
        <v>0</v>
      </c>
      <c r="I40" s="391">
        <f>CURATOR!I102</f>
        <v>0</v>
      </c>
      <c r="J40" s="392">
        <f>CURATOR!J102</f>
        <v>0</v>
      </c>
      <c r="K40" s="392">
        <f>CURATOR!K102</f>
        <v>0</v>
      </c>
      <c r="L40" s="1048">
        <f>CURATOR!L102</f>
        <v>0</v>
      </c>
      <c r="M40" s="1049"/>
      <c r="N40" s="1049"/>
      <c r="O40" s="1049"/>
      <c r="P40" s="1050"/>
    </row>
    <row r="41" spans="2:17" ht="16.5" thickBot="1" x14ac:dyDescent="0.3">
      <c r="B41" s="583">
        <v>168</v>
      </c>
      <c r="C41" s="580"/>
      <c r="D41" s="604" t="s">
        <v>143</v>
      </c>
      <c r="E41" s="549">
        <f>CURATOR!E103</f>
        <v>0</v>
      </c>
      <c r="F41" s="388">
        <f>CURATOR!F103</f>
        <v>0</v>
      </c>
      <c r="G41" s="389">
        <f>CURATOR!G103</f>
        <v>0</v>
      </c>
      <c r="H41" s="390">
        <f>CURATOR!H103</f>
        <v>0</v>
      </c>
      <c r="I41" s="391">
        <f>CURATOR!I103</f>
        <v>0</v>
      </c>
      <c r="J41" s="392">
        <f>CURATOR!J103</f>
        <v>0</v>
      </c>
      <c r="K41" s="392">
        <f>CURATOR!K103</f>
        <v>0</v>
      </c>
      <c r="L41" s="1048">
        <f>CURATOR!L103</f>
        <v>0</v>
      </c>
      <c r="M41" s="1049"/>
      <c r="N41" s="1049"/>
      <c r="O41" s="1049"/>
      <c r="P41" s="1050"/>
    </row>
    <row r="42" spans="2:17" ht="16.5" thickBot="1" x14ac:dyDescent="0.3">
      <c r="B42" s="583"/>
      <c r="C42" s="580"/>
      <c r="D42" s="591"/>
      <c r="E42" s="596"/>
      <c r="F42" s="405"/>
      <c r="G42" s="406"/>
      <c r="H42" s="352"/>
      <c r="I42" s="382"/>
      <c r="J42" s="383"/>
      <c r="K42" s="383"/>
      <c r="L42" s="1048">
        <f>CURATOR!L104</f>
        <v>0</v>
      </c>
      <c r="M42" s="1049"/>
      <c r="N42" s="1049"/>
      <c r="O42" s="1049"/>
      <c r="P42" s="1050"/>
    </row>
    <row r="43" spans="2:17" ht="16.5" thickBot="1" x14ac:dyDescent="0.3">
      <c r="B43" s="583" t="s">
        <v>145</v>
      </c>
      <c r="C43" s="580" t="s">
        <v>58</v>
      </c>
      <c r="D43" s="602" t="s">
        <v>196</v>
      </c>
      <c r="E43" s="605">
        <f>CURATOR!E105</f>
        <v>0</v>
      </c>
      <c r="F43" s="384">
        <f>CURATOR!F105</f>
        <v>0</v>
      </c>
      <c r="G43" s="351">
        <f>CURATOR!G105</f>
        <v>0</v>
      </c>
      <c r="H43" s="352">
        <f>CURATOR!H105</f>
        <v>0</v>
      </c>
      <c r="I43" s="382">
        <f>CURATOR!I105</f>
        <v>0</v>
      </c>
      <c r="J43" s="383">
        <f>CURATOR!J105</f>
        <v>0</v>
      </c>
      <c r="K43" s="383">
        <f>CURATOR!K105</f>
        <v>0</v>
      </c>
      <c r="L43" s="1048">
        <f>CURATOR!L105</f>
        <v>0</v>
      </c>
      <c r="M43" s="1049"/>
      <c r="N43" s="1049"/>
      <c r="O43" s="1049"/>
      <c r="P43" s="1050"/>
    </row>
    <row r="44" spans="2:17" ht="16.5" thickBot="1" x14ac:dyDescent="0.3">
      <c r="B44" s="583">
        <v>17</v>
      </c>
      <c r="C44" s="585" t="s">
        <v>44</v>
      </c>
      <c r="D44" s="600" t="s">
        <v>146</v>
      </c>
      <c r="E44" s="605">
        <f>CURATOR!E106</f>
        <v>0</v>
      </c>
      <c r="F44" s="384">
        <f>CURATOR!F106</f>
        <v>0</v>
      </c>
      <c r="G44" s="351">
        <f>CURATOR!G106</f>
        <v>0</v>
      </c>
      <c r="H44" s="352">
        <f>CURATOR!H106</f>
        <v>0</v>
      </c>
      <c r="I44" s="382">
        <f>CURATOR!I106</f>
        <v>0</v>
      </c>
      <c r="J44" s="383">
        <f>CURATOR!J106</f>
        <v>0</v>
      </c>
      <c r="K44" s="383">
        <f>CURATOR!K106</f>
        <v>0</v>
      </c>
      <c r="L44" s="1048">
        <f>CURATOR!L106</f>
        <v>0</v>
      </c>
      <c r="M44" s="1049"/>
      <c r="N44" s="1049"/>
      <c r="O44" s="1049"/>
      <c r="P44" s="1050"/>
    </row>
    <row r="45" spans="2:17" ht="16.5" thickBot="1" x14ac:dyDescent="0.3">
      <c r="B45" s="583" t="s">
        <v>148</v>
      </c>
      <c r="C45" s="580"/>
      <c r="D45" s="606" t="s">
        <v>147</v>
      </c>
      <c r="E45" s="605">
        <f>CURATOR!E107</f>
        <v>0</v>
      </c>
      <c r="F45" s="384">
        <f>CURATOR!F107</f>
        <v>0</v>
      </c>
      <c r="G45" s="351">
        <f>CURATOR!G107</f>
        <v>0</v>
      </c>
      <c r="H45" s="352">
        <f>CURATOR!H107</f>
        <v>0</v>
      </c>
      <c r="I45" s="382">
        <f>CURATOR!I107</f>
        <v>0</v>
      </c>
      <c r="J45" s="383">
        <f>CURATOR!J107</f>
        <v>0</v>
      </c>
      <c r="K45" s="383">
        <f>CURATOR!K107</f>
        <v>0</v>
      </c>
      <c r="L45" s="1048">
        <f>CURATOR!L107</f>
        <v>0</v>
      </c>
      <c r="M45" s="1049"/>
      <c r="N45" s="1049"/>
      <c r="O45" s="1049"/>
      <c r="P45" s="1050"/>
    </row>
    <row r="46" spans="2:17" ht="16.5" thickBot="1" x14ac:dyDescent="0.3">
      <c r="B46" s="583" t="s">
        <v>150</v>
      </c>
      <c r="C46" s="580"/>
      <c r="D46" s="594" t="s">
        <v>149</v>
      </c>
      <c r="E46" s="551">
        <f>CURATOR!E108</f>
        <v>0</v>
      </c>
      <c r="F46" s="388">
        <f>CURATOR!F108</f>
        <v>0</v>
      </c>
      <c r="G46" s="389">
        <f>CURATOR!G108</f>
        <v>0</v>
      </c>
      <c r="H46" s="390">
        <f>CURATOR!H108</f>
        <v>0</v>
      </c>
      <c r="I46" s="391">
        <f>CURATOR!I108</f>
        <v>0</v>
      </c>
      <c r="J46" s="392">
        <f>CURATOR!J108</f>
        <v>0</v>
      </c>
      <c r="K46" s="392">
        <f>CURATOR!K108</f>
        <v>0</v>
      </c>
      <c r="L46" s="1048">
        <f>CURATOR!L108</f>
        <v>0</v>
      </c>
      <c r="M46" s="1049"/>
      <c r="N46" s="1049"/>
      <c r="O46" s="1049"/>
      <c r="P46" s="1050"/>
    </row>
    <row r="47" spans="2:17" ht="16.5" thickBot="1" x14ac:dyDescent="0.3">
      <c r="B47" s="583">
        <v>174</v>
      </c>
      <c r="C47" s="580"/>
      <c r="D47" s="594" t="s">
        <v>151</v>
      </c>
      <c r="E47" s="551">
        <f>CURATOR!E109</f>
        <v>0</v>
      </c>
      <c r="F47" s="388">
        <f>CURATOR!F109</f>
        <v>0</v>
      </c>
      <c r="G47" s="389">
        <f>CURATOR!G109</f>
        <v>0</v>
      </c>
      <c r="H47" s="390">
        <f>CURATOR!H109</f>
        <v>0</v>
      </c>
      <c r="I47" s="391">
        <f>CURATOR!I109</f>
        <v>0</v>
      </c>
      <c r="J47" s="392">
        <f>CURATOR!J109</f>
        <v>0</v>
      </c>
      <c r="K47" s="392">
        <f>CURATOR!K109</f>
        <v>0</v>
      </c>
      <c r="L47" s="1048">
        <f>CURATOR!L109</f>
        <v>0</v>
      </c>
      <c r="M47" s="1049"/>
      <c r="N47" s="1049"/>
      <c r="O47" s="1049"/>
      <c r="P47" s="1050"/>
    </row>
    <row r="48" spans="2:17" ht="16.5" thickBot="1" x14ac:dyDescent="0.3">
      <c r="B48" s="583">
        <v>175</v>
      </c>
      <c r="C48" s="580"/>
      <c r="D48" s="581" t="s">
        <v>152</v>
      </c>
      <c r="E48" s="551">
        <f>CURATOR!E110</f>
        <v>0</v>
      </c>
      <c r="F48" s="388">
        <f>CURATOR!F110</f>
        <v>0</v>
      </c>
      <c r="G48" s="389">
        <f>CURATOR!G110</f>
        <v>0</v>
      </c>
      <c r="H48" s="390">
        <f>CURATOR!H110</f>
        <v>0</v>
      </c>
      <c r="I48" s="391">
        <f>CURATOR!I110</f>
        <v>0</v>
      </c>
      <c r="J48" s="392">
        <f>CURATOR!J110</f>
        <v>0</v>
      </c>
      <c r="K48" s="392">
        <f>CURATOR!K110</f>
        <v>0</v>
      </c>
      <c r="L48" s="1048">
        <f>CURATOR!L110</f>
        <v>0</v>
      </c>
      <c r="M48" s="1049"/>
      <c r="N48" s="1049"/>
      <c r="O48" s="1049"/>
      <c r="P48" s="1050"/>
    </row>
    <row r="49" spans="1:17" ht="16.5" thickBot="1" x14ac:dyDescent="0.3">
      <c r="B49" s="583">
        <v>176</v>
      </c>
      <c r="C49" s="580"/>
      <c r="D49" s="595" t="s">
        <v>153</v>
      </c>
      <c r="E49" s="551">
        <f>CURATOR!E111</f>
        <v>0</v>
      </c>
      <c r="F49" s="388">
        <f>CURATOR!F111</f>
        <v>0</v>
      </c>
      <c r="G49" s="389">
        <f>CURATOR!G111</f>
        <v>0</v>
      </c>
      <c r="H49" s="390">
        <f>CURATOR!H111</f>
        <v>0</v>
      </c>
      <c r="I49" s="391">
        <f>CURATOR!I111</f>
        <v>0</v>
      </c>
      <c r="J49" s="392">
        <f>CURATOR!J111</f>
        <v>0</v>
      </c>
      <c r="K49" s="392">
        <f>CURATOR!K111</f>
        <v>0</v>
      </c>
      <c r="L49" s="1048">
        <f>CURATOR!L111</f>
        <v>0</v>
      </c>
      <c r="M49" s="1049"/>
      <c r="N49" s="1049"/>
      <c r="O49" s="1049"/>
      <c r="P49" s="1050"/>
    </row>
    <row r="50" spans="1:17" ht="16.5" thickBot="1" x14ac:dyDescent="0.3">
      <c r="B50" s="583" t="s">
        <v>155</v>
      </c>
      <c r="C50" s="580"/>
      <c r="D50" s="595" t="s">
        <v>154</v>
      </c>
      <c r="E50" s="551">
        <f>CURATOR!E112</f>
        <v>0</v>
      </c>
      <c r="F50" s="388">
        <f>CURATOR!F112</f>
        <v>0</v>
      </c>
      <c r="G50" s="389">
        <f>CURATOR!G112</f>
        <v>0</v>
      </c>
      <c r="H50" s="390">
        <f>CURATOR!H112</f>
        <v>0</v>
      </c>
      <c r="I50" s="391">
        <f>CURATOR!I112</f>
        <v>0</v>
      </c>
      <c r="J50" s="392">
        <f>CURATOR!J112</f>
        <v>0</v>
      </c>
      <c r="K50" s="392">
        <f>CURATOR!K112</f>
        <v>0</v>
      </c>
      <c r="L50" s="1048">
        <f>CURATOR!L112</f>
        <v>0</v>
      </c>
      <c r="M50" s="1049"/>
      <c r="N50" s="1049"/>
      <c r="O50" s="1049"/>
      <c r="P50" s="1050"/>
    </row>
    <row r="51" spans="1:17" ht="16.5" thickBot="1" x14ac:dyDescent="0.3">
      <c r="B51" s="583" t="s">
        <v>157</v>
      </c>
      <c r="C51" s="597" t="s">
        <v>46</v>
      </c>
      <c r="D51" s="602" t="s">
        <v>156</v>
      </c>
      <c r="E51" s="605">
        <f>CURATOR!E113</f>
        <v>0</v>
      </c>
      <c r="F51" s="384">
        <f>CURATOR!F113</f>
        <v>0</v>
      </c>
      <c r="G51" s="351">
        <f>CURATOR!G113</f>
        <v>0</v>
      </c>
      <c r="H51" s="352">
        <f>CURATOR!H113</f>
        <v>0</v>
      </c>
      <c r="I51" s="382">
        <f>CURATOR!I113</f>
        <v>0</v>
      </c>
      <c r="J51" s="383">
        <f>CURATOR!J113</f>
        <v>0</v>
      </c>
      <c r="K51" s="383">
        <f>CURATOR!K113</f>
        <v>0</v>
      </c>
      <c r="L51" s="1048">
        <f>CURATOR!L113</f>
        <v>0</v>
      </c>
      <c r="M51" s="1049"/>
      <c r="N51" s="1049"/>
      <c r="O51" s="1049"/>
      <c r="P51" s="1050"/>
    </row>
    <row r="52" spans="1:17" ht="16.5" thickBot="1" x14ac:dyDescent="0.3">
      <c r="A52" s="141"/>
      <c r="B52" s="583">
        <v>42</v>
      </c>
      <c r="C52" s="580"/>
      <c r="D52" s="581" t="s">
        <v>158</v>
      </c>
      <c r="E52" s="551">
        <f>CURATOR!E114</f>
        <v>0</v>
      </c>
      <c r="F52" s="388">
        <f>CURATOR!F114</f>
        <v>0</v>
      </c>
      <c r="G52" s="389">
        <f>CURATOR!G114</f>
        <v>0</v>
      </c>
      <c r="H52" s="390">
        <f>CURATOR!H114</f>
        <v>0</v>
      </c>
      <c r="I52" s="391">
        <f>CURATOR!I114</f>
        <v>0</v>
      </c>
      <c r="J52" s="392">
        <f>CURATOR!J114</f>
        <v>0</v>
      </c>
      <c r="K52" s="392">
        <f>CURATOR!K114</f>
        <v>0</v>
      </c>
      <c r="L52" s="1048">
        <f>CURATOR!L114</f>
        <v>0</v>
      </c>
      <c r="M52" s="1049"/>
      <c r="N52" s="1049"/>
      <c r="O52" s="1049"/>
      <c r="P52" s="1050"/>
      <c r="Q52" s="129" t="e">
        <f>MAX(#REF!)</f>
        <v>#REF!</v>
      </c>
    </row>
    <row r="53" spans="1:17" ht="16.5" thickBot="1" x14ac:dyDescent="0.3">
      <c r="B53" s="583">
        <v>43</v>
      </c>
      <c r="C53" s="580"/>
      <c r="D53" s="607" t="s">
        <v>147</v>
      </c>
      <c r="E53" s="551">
        <f>CURATOR!E115</f>
        <v>0</v>
      </c>
      <c r="F53" s="384">
        <f>CURATOR!F115</f>
        <v>0</v>
      </c>
      <c r="G53" s="351">
        <f>CURATOR!G115</f>
        <v>0</v>
      </c>
      <c r="H53" s="352">
        <f>CURATOR!H115</f>
        <v>0</v>
      </c>
      <c r="I53" s="382">
        <f>CURATOR!I115</f>
        <v>0</v>
      </c>
      <c r="J53" s="383">
        <f>CURATOR!J115</f>
        <v>0</v>
      </c>
      <c r="K53" s="383">
        <f>CURATOR!K115</f>
        <v>0</v>
      </c>
      <c r="L53" s="1048">
        <f>CURATOR!L115</f>
        <v>0</v>
      </c>
      <c r="M53" s="1049"/>
      <c r="N53" s="1049"/>
      <c r="O53" s="1049"/>
      <c r="P53" s="1050"/>
    </row>
    <row r="54" spans="1:17" ht="16.5" thickBot="1" x14ac:dyDescent="0.3">
      <c r="B54" s="583" t="s">
        <v>159</v>
      </c>
      <c r="C54" s="580"/>
      <c r="D54" s="608" t="s">
        <v>149</v>
      </c>
      <c r="E54" s="551">
        <f>CURATOR!E116</f>
        <v>0</v>
      </c>
      <c r="F54" s="388">
        <f>CURATOR!F116</f>
        <v>0</v>
      </c>
      <c r="G54" s="389">
        <f>CURATOR!G116</f>
        <v>0</v>
      </c>
      <c r="H54" s="390">
        <f>CURATOR!H116</f>
        <v>0</v>
      </c>
      <c r="I54" s="391">
        <f>CURATOR!I116</f>
        <v>0</v>
      </c>
      <c r="J54" s="392">
        <f>CURATOR!J116</f>
        <v>0</v>
      </c>
      <c r="K54" s="392">
        <f>CURATOR!K116</f>
        <v>0</v>
      </c>
      <c r="L54" s="1048">
        <f>CURATOR!L116</f>
        <v>0</v>
      </c>
      <c r="M54" s="1049"/>
      <c r="N54" s="1049"/>
      <c r="O54" s="1049"/>
      <c r="P54" s="1050"/>
    </row>
    <row r="55" spans="1:17" ht="16.5" thickBot="1" x14ac:dyDescent="0.3">
      <c r="B55" s="583">
        <v>439</v>
      </c>
      <c r="C55" s="580"/>
      <c r="D55" s="608" t="s">
        <v>151</v>
      </c>
      <c r="E55" s="551">
        <f>CURATOR!E117</f>
        <v>0</v>
      </c>
      <c r="F55" s="388">
        <f>CURATOR!F117</f>
        <v>0</v>
      </c>
      <c r="G55" s="389">
        <f>CURATOR!G117</f>
        <v>0</v>
      </c>
      <c r="H55" s="390">
        <f>CURATOR!H117</f>
        <v>0</v>
      </c>
      <c r="I55" s="391">
        <f>CURATOR!I117</f>
        <v>0</v>
      </c>
      <c r="J55" s="392">
        <f>CURATOR!J117</f>
        <v>0</v>
      </c>
      <c r="K55" s="392">
        <f>CURATOR!K117</f>
        <v>0</v>
      </c>
      <c r="L55" s="1048">
        <f>CURATOR!L117</f>
        <v>0</v>
      </c>
      <c r="M55" s="1049"/>
      <c r="N55" s="1049"/>
      <c r="O55" s="1049"/>
      <c r="P55" s="1050"/>
    </row>
    <row r="56" spans="1:17" ht="16.5" thickBot="1" x14ac:dyDescent="0.3">
      <c r="B56" s="583">
        <v>44</v>
      </c>
      <c r="C56" s="580"/>
      <c r="D56" s="607" t="s">
        <v>152</v>
      </c>
      <c r="E56" s="605">
        <f>CURATOR!E118</f>
        <v>0</v>
      </c>
      <c r="F56" s="384">
        <f>CURATOR!F118</f>
        <v>0</v>
      </c>
      <c r="G56" s="351">
        <f>CURATOR!G118</f>
        <v>0</v>
      </c>
      <c r="H56" s="352">
        <f>CURATOR!H118</f>
        <v>0</v>
      </c>
      <c r="I56" s="382">
        <f>CURATOR!I118</f>
        <v>0</v>
      </c>
      <c r="J56" s="383">
        <f>CURATOR!J118</f>
        <v>0</v>
      </c>
      <c r="K56" s="383">
        <f>CURATOR!K118</f>
        <v>0</v>
      </c>
      <c r="L56" s="1048">
        <f>CURATOR!L118</f>
        <v>0</v>
      </c>
      <c r="M56" s="1049"/>
      <c r="N56" s="1049"/>
      <c r="O56" s="1049"/>
      <c r="P56" s="1050"/>
    </row>
    <row r="57" spans="1:17" ht="16.5" thickBot="1" x14ac:dyDescent="0.3">
      <c r="A57" s="141"/>
      <c r="B57" s="583" t="s">
        <v>161</v>
      </c>
      <c r="C57" s="580"/>
      <c r="D57" s="608" t="s">
        <v>160</v>
      </c>
      <c r="E57" s="551">
        <f>CURATOR!E119</f>
        <v>0</v>
      </c>
      <c r="F57" s="388">
        <f>CURATOR!F119</f>
        <v>0</v>
      </c>
      <c r="G57" s="389">
        <f>CURATOR!G119</f>
        <v>0</v>
      </c>
      <c r="H57" s="390">
        <f>CURATOR!H119</f>
        <v>0</v>
      </c>
      <c r="I57" s="391">
        <f>CURATOR!I119</f>
        <v>0</v>
      </c>
      <c r="J57" s="392">
        <f>CURATOR!J119</f>
        <v>0</v>
      </c>
      <c r="K57" s="392">
        <f>CURATOR!K119</f>
        <v>0</v>
      </c>
      <c r="L57" s="1048">
        <f>CURATOR!L119</f>
        <v>0</v>
      </c>
      <c r="M57" s="1049"/>
      <c r="N57" s="1049"/>
      <c r="O57" s="1049"/>
      <c r="P57" s="1050"/>
    </row>
    <row r="58" spans="1:17" ht="16.5" thickBot="1" x14ac:dyDescent="0.3">
      <c r="B58" s="583">
        <v>441</v>
      </c>
      <c r="C58" s="580"/>
      <c r="D58" s="608" t="s">
        <v>162</v>
      </c>
      <c r="E58" s="551">
        <f>CURATOR!E120</f>
        <v>0</v>
      </c>
      <c r="F58" s="388">
        <f>CURATOR!F120</f>
        <v>0</v>
      </c>
      <c r="G58" s="389">
        <f>CURATOR!G120</f>
        <v>0</v>
      </c>
      <c r="H58" s="390">
        <f>CURATOR!H120</f>
        <v>0</v>
      </c>
      <c r="I58" s="391">
        <f>CURATOR!I120</f>
        <v>0</v>
      </c>
      <c r="J58" s="392">
        <f>CURATOR!J120</f>
        <v>0</v>
      </c>
      <c r="K58" s="392">
        <f>CURATOR!K120</f>
        <v>0</v>
      </c>
      <c r="L58" s="1048">
        <f>CURATOR!L120</f>
        <v>0</v>
      </c>
      <c r="M58" s="1049"/>
      <c r="N58" s="1049"/>
      <c r="O58" s="1049"/>
      <c r="P58" s="1050"/>
    </row>
    <row r="59" spans="1:17" ht="16.5" thickBot="1" x14ac:dyDescent="0.3">
      <c r="B59" s="583">
        <v>46</v>
      </c>
      <c r="C59" s="609"/>
      <c r="D59" s="581" t="s">
        <v>153</v>
      </c>
      <c r="E59" s="551">
        <f>CURATOR!E121</f>
        <v>0</v>
      </c>
      <c r="F59" s="388">
        <f>CURATOR!F121</f>
        <v>0</v>
      </c>
      <c r="G59" s="389">
        <f>CURATOR!G121</f>
        <v>0</v>
      </c>
      <c r="H59" s="390">
        <f>CURATOR!H121</f>
        <v>0</v>
      </c>
      <c r="I59" s="391">
        <f>CURATOR!I121</f>
        <v>0</v>
      </c>
      <c r="J59" s="392">
        <f>CURATOR!J121</f>
        <v>0</v>
      </c>
      <c r="K59" s="392">
        <f>CURATOR!K121</f>
        <v>0</v>
      </c>
      <c r="L59" s="1048">
        <f>CURATOR!L121</f>
        <v>0</v>
      </c>
      <c r="M59" s="1049"/>
      <c r="N59" s="1049"/>
      <c r="O59" s="1049"/>
      <c r="P59" s="1050"/>
    </row>
    <row r="60" spans="1:17" ht="16.5" thickBot="1" x14ac:dyDescent="0.3">
      <c r="A60" s="141"/>
      <c r="B60" s="583">
        <v>45</v>
      </c>
      <c r="C60" s="610" t="s">
        <v>48</v>
      </c>
      <c r="D60" s="611" t="s">
        <v>163</v>
      </c>
      <c r="E60" s="605">
        <f>CURATOR!E122</f>
        <v>0</v>
      </c>
      <c r="F60" s="384">
        <f>CURATOR!F122</f>
        <v>0</v>
      </c>
      <c r="G60" s="351">
        <f>CURATOR!G122</f>
        <v>0</v>
      </c>
      <c r="H60" s="352">
        <f>CURATOR!H122</f>
        <v>0</v>
      </c>
      <c r="I60" s="382">
        <f>CURATOR!I122</f>
        <v>0</v>
      </c>
      <c r="J60" s="383">
        <f>CURATOR!J122</f>
        <v>0</v>
      </c>
      <c r="K60" s="383">
        <f>CURATOR!K122</f>
        <v>0</v>
      </c>
      <c r="L60" s="1048">
        <f>CURATOR!L122</f>
        <v>0</v>
      </c>
      <c r="M60" s="1049"/>
      <c r="N60" s="1049"/>
      <c r="O60" s="1049"/>
      <c r="P60" s="1050"/>
    </row>
    <row r="61" spans="1:17" ht="16.5" thickBot="1" x14ac:dyDescent="0.3">
      <c r="A61" s="141"/>
      <c r="B61" s="583" t="s">
        <v>165</v>
      </c>
      <c r="C61" s="612"/>
      <c r="D61" s="613" t="s">
        <v>164</v>
      </c>
      <c r="E61" s="551">
        <f>CURATOR!E123</f>
        <v>0</v>
      </c>
      <c r="F61" s="388">
        <f>CURATOR!F123</f>
        <v>0</v>
      </c>
      <c r="G61" s="389">
        <f>CURATOR!G123</f>
        <v>0</v>
      </c>
      <c r="H61" s="390">
        <f>CURATOR!H123</f>
        <v>0</v>
      </c>
      <c r="I61" s="391">
        <f>CURATOR!I123</f>
        <v>0</v>
      </c>
      <c r="J61" s="392">
        <f>CURATOR!J123</f>
        <v>0</v>
      </c>
      <c r="K61" s="392">
        <f>CURATOR!K123</f>
        <v>0</v>
      </c>
      <c r="L61" s="1048">
        <f>CURATOR!L123</f>
        <v>0</v>
      </c>
      <c r="M61" s="1049"/>
      <c r="N61" s="1049"/>
      <c r="O61" s="1049"/>
      <c r="P61" s="1050"/>
    </row>
    <row r="62" spans="1:17" ht="16.5" thickBot="1" x14ac:dyDescent="0.3">
      <c r="A62" s="141"/>
      <c r="B62" s="583" t="s">
        <v>167</v>
      </c>
      <c r="C62" s="612"/>
      <c r="D62" s="613" t="s">
        <v>166</v>
      </c>
      <c r="E62" s="551">
        <f>CURATOR!E124</f>
        <v>0</v>
      </c>
      <c r="F62" s="388">
        <f>CURATOR!F124</f>
        <v>0</v>
      </c>
      <c r="G62" s="389">
        <f>CURATOR!G124</f>
        <v>0</v>
      </c>
      <c r="H62" s="390">
        <f>CURATOR!H124</f>
        <v>0</v>
      </c>
      <c r="I62" s="391">
        <f>CURATOR!I124</f>
        <v>0</v>
      </c>
      <c r="J62" s="392">
        <f>CURATOR!J124</f>
        <v>0</v>
      </c>
      <c r="K62" s="392">
        <f>CURATOR!K124</f>
        <v>0</v>
      </c>
      <c r="L62" s="1048">
        <f>CURATOR!L124</f>
        <v>0</v>
      </c>
      <c r="M62" s="1049"/>
      <c r="N62" s="1049"/>
      <c r="O62" s="1049"/>
      <c r="P62" s="1050"/>
    </row>
    <row r="63" spans="1:17" ht="16.5" thickBot="1" x14ac:dyDescent="0.3">
      <c r="B63" s="583" t="s">
        <v>168</v>
      </c>
      <c r="C63" s="612"/>
      <c r="D63" s="581" t="s">
        <v>230</v>
      </c>
      <c r="E63" s="551">
        <f>CURATOR!E125</f>
        <v>0</v>
      </c>
      <c r="F63" s="388">
        <f>CURATOR!F125</f>
        <v>0</v>
      </c>
      <c r="G63" s="389">
        <f>CURATOR!G125</f>
        <v>0</v>
      </c>
      <c r="H63" s="390">
        <f>CURATOR!H125</f>
        <v>0</v>
      </c>
      <c r="I63" s="391">
        <f>CURATOR!I125</f>
        <v>0</v>
      </c>
      <c r="J63" s="392">
        <f>CURATOR!J125</f>
        <v>0</v>
      </c>
      <c r="K63" s="392">
        <f>CURATOR!K125</f>
        <v>0</v>
      </c>
      <c r="L63" s="1048">
        <f>CURATOR!L125</f>
        <v>0</v>
      </c>
      <c r="M63" s="1049"/>
      <c r="N63" s="1049"/>
      <c r="O63" s="1049"/>
      <c r="P63" s="1050"/>
    </row>
    <row r="64" spans="1:17" ht="16.5" thickBot="1" x14ac:dyDescent="0.3">
      <c r="A64" s="141"/>
      <c r="B64" s="583"/>
      <c r="C64" s="612"/>
      <c r="D64" s="581"/>
      <c r="E64" s="590"/>
      <c r="F64" s="393"/>
      <c r="G64" s="339"/>
      <c r="H64" s="352"/>
      <c r="I64" s="382"/>
      <c r="J64" s="383"/>
      <c r="K64" s="436"/>
      <c r="L64" s="1048">
        <f>CURATOR!L126</f>
        <v>0</v>
      </c>
      <c r="M64" s="1049"/>
      <c r="N64" s="1049"/>
      <c r="O64" s="1049"/>
      <c r="P64" s="1050"/>
    </row>
    <row r="65" spans="2:17" ht="16.5" thickBot="1" x14ac:dyDescent="0.3">
      <c r="B65" s="614" t="s">
        <v>169</v>
      </c>
      <c r="C65" s="610" t="s">
        <v>122</v>
      </c>
      <c r="D65" s="615" t="s">
        <v>79</v>
      </c>
      <c r="E65" s="616">
        <f>CURATOR!E127</f>
        <v>0</v>
      </c>
      <c r="F65" s="617">
        <f>CURATOR!F127</f>
        <v>0</v>
      </c>
      <c r="G65" s="618">
        <f>CURATOR!G127</f>
        <v>0</v>
      </c>
      <c r="H65" s="619">
        <f>CURATOR!H127</f>
        <v>0</v>
      </c>
      <c r="I65" s="620">
        <f>CURATOR!I127</f>
        <v>0</v>
      </c>
      <c r="J65" s="387">
        <f>CURATOR!J127</f>
        <v>0</v>
      </c>
      <c r="K65" s="621">
        <f>CURATOR!K127</f>
        <v>0</v>
      </c>
      <c r="L65" s="1048">
        <f>CURATOR!L127</f>
        <v>0</v>
      </c>
      <c r="M65" s="1049"/>
      <c r="N65" s="1049"/>
      <c r="O65" s="1049"/>
      <c r="P65" s="1050"/>
    </row>
    <row r="66" spans="2:17" ht="16.5" thickBot="1" x14ac:dyDescent="0.3">
      <c r="B66" s="622"/>
      <c r="C66" s="612"/>
      <c r="D66" s="623"/>
      <c r="E66" s="582"/>
      <c r="F66" s="447"/>
      <c r="G66" s="416"/>
      <c r="H66" s="448"/>
      <c r="I66" s="575"/>
      <c r="J66" s="570"/>
      <c r="K66" s="449"/>
      <c r="L66" s="1048">
        <f>CURATOR!L128</f>
        <v>0</v>
      </c>
      <c r="M66" s="1049"/>
      <c r="N66" s="1049"/>
      <c r="O66" s="1049"/>
      <c r="P66" s="1050"/>
    </row>
    <row r="67" spans="2:17" ht="15.75" thickBot="1" x14ac:dyDescent="0.3">
      <c r="B67" s="525"/>
      <c r="C67" s="624"/>
      <c r="D67" s="625" t="s">
        <v>197</v>
      </c>
      <c r="E67" s="590">
        <f>CURATOR!E129</f>
        <v>0</v>
      </c>
      <c r="F67" s="572">
        <f>CURATOR!F129</f>
        <v>0</v>
      </c>
      <c r="G67" s="569">
        <f>CURATOR!G129</f>
        <v>0</v>
      </c>
      <c r="H67" s="573">
        <f>CURATOR!H129</f>
        <v>0</v>
      </c>
      <c r="I67" s="574">
        <f>CURATOR!I129</f>
        <v>0</v>
      </c>
      <c r="J67" s="571">
        <f>CURATOR!J129</f>
        <v>0</v>
      </c>
      <c r="K67" s="571">
        <f>CURATOR!K129</f>
        <v>0</v>
      </c>
      <c r="L67" s="1048">
        <f>CURATOR!L129</f>
        <v>0</v>
      </c>
      <c r="M67" s="1049"/>
      <c r="N67" s="1049"/>
      <c r="O67" s="1049"/>
      <c r="P67" s="1050"/>
    </row>
    <row r="68" spans="2:17" x14ac:dyDescent="0.25">
      <c r="B68" s="626"/>
      <c r="C68" s="145"/>
      <c r="D68" s="627"/>
      <c r="E68" s="628"/>
      <c r="F68" s="450"/>
      <c r="G68" s="451"/>
      <c r="H68" s="452"/>
      <c r="I68" s="453"/>
      <c r="J68" s="454"/>
      <c r="K68" s="454"/>
      <c r="L68" s="1048">
        <f>CURATOR!L130</f>
        <v>0</v>
      </c>
      <c r="M68" s="1049"/>
      <c r="N68" s="1049"/>
      <c r="O68" s="1049"/>
      <c r="P68" s="1050"/>
    </row>
    <row r="69" spans="2:17" x14ac:dyDescent="0.25">
      <c r="B69" s="145"/>
      <c r="C69" s="146"/>
      <c r="D69" s="146"/>
      <c r="E69" s="125"/>
      <c r="F69" s="126"/>
      <c r="G69" s="126"/>
      <c r="H69" s="127"/>
      <c r="I69" s="127"/>
      <c r="J69" s="128"/>
      <c r="K69" s="128"/>
      <c r="L69" s="1009"/>
      <c r="M69" s="1009"/>
      <c r="N69" s="1009"/>
      <c r="O69" s="1009"/>
      <c r="P69" s="1009"/>
    </row>
    <row r="70" spans="2:17" x14ac:dyDescent="0.25">
      <c r="D70" s="145"/>
      <c r="E70" s="125"/>
      <c r="F70" s="125"/>
      <c r="G70" s="125"/>
      <c r="H70" s="128"/>
      <c r="I70" s="128"/>
      <c r="J70" s="128"/>
      <c r="K70" s="128"/>
      <c r="L70" s="1008"/>
      <c r="M70" s="1008"/>
      <c r="N70" s="1008"/>
      <c r="O70" s="1008"/>
      <c r="P70" s="1008"/>
    </row>
    <row r="71" spans="2:17" x14ac:dyDescent="0.25">
      <c r="D71" s="145"/>
      <c r="E71" s="125"/>
      <c r="F71" s="125"/>
      <c r="G71" s="125"/>
      <c r="H71" s="128"/>
      <c r="I71" s="128"/>
      <c r="J71" s="128"/>
      <c r="K71" s="128"/>
      <c r="L71" s="1008"/>
      <c r="M71" s="1008"/>
      <c r="N71" s="1008"/>
      <c r="O71" s="1008"/>
      <c r="P71" s="1008"/>
    </row>
    <row r="72" spans="2:17" x14ac:dyDescent="0.25">
      <c r="D72" s="145"/>
      <c r="E72" s="125"/>
      <c r="F72" s="125"/>
      <c r="G72" s="125"/>
      <c r="H72" s="128"/>
      <c r="I72" s="128"/>
      <c r="J72" s="128"/>
      <c r="K72" s="128"/>
      <c r="L72" s="1008"/>
      <c r="M72" s="1008"/>
      <c r="N72" s="1008"/>
      <c r="O72" s="1008"/>
      <c r="P72" s="1008"/>
    </row>
    <row r="73" spans="2:17" x14ac:dyDescent="0.25">
      <c r="D73" s="145"/>
      <c r="E73" s="125"/>
      <c r="F73" s="128"/>
      <c r="G73" s="128"/>
      <c r="H73" s="128"/>
      <c r="I73" s="128"/>
      <c r="J73" s="128"/>
      <c r="K73" s="128"/>
      <c r="L73" s="1008"/>
      <c r="M73" s="1008"/>
      <c r="N73" s="1008"/>
      <c r="O73" s="1008"/>
      <c r="P73" s="1008"/>
    </row>
    <row r="74" spans="2:17" x14ac:dyDescent="0.25">
      <c r="D74" s="145"/>
      <c r="E74" s="125"/>
      <c r="F74" s="128"/>
      <c r="G74" s="128"/>
      <c r="H74" s="128"/>
      <c r="I74" s="128"/>
      <c r="J74" s="128"/>
      <c r="K74" s="128"/>
      <c r="L74" s="1008"/>
      <c r="M74" s="1008"/>
      <c r="N74" s="1008"/>
      <c r="O74" s="1008"/>
      <c r="P74" s="1008"/>
    </row>
    <row r="75" spans="2:17" x14ac:dyDescent="0.25">
      <c r="D75" s="145"/>
      <c r="E75" s="128"/>
      <c r="F75" s="145"/>
      <c r="G75" s="145"/>
      <c r="H75" s="145"/>
      <c r="I75" s="145"/>
      <c r="J75" s="145"/>
      <c r="K75" s="145"/>
    </row>
    <row r="76" spans="2:17" ht="16.149999999999999" customHeight="1" x14ac:dyDescent="0.25">
      <c r="D76" s="145"/>
      <c r="E76" s="128"/>
      <c r="Q76" s="142"/>
    </row>
    <row r="77" spans="2:17" x14ac:dyDescent="0.25">
      <c r="D77" s="145"/>
      <c r="E77" s="145"/>
      <c r="Q77" s="142"/>
    </row>
    <row r="78" spans="2:17" x14ac:dyDescent="0.25">
      <c r="Q78" s="142"/>
    </row>
    <row r="79" spans="2:17" x14ac:dyDescent="0.25">
      <c r="Q79" s="130"/>
    </row>
    <row r="80" spans="2:17" x14ac:dyDescent="0.25">
      <c r="Q80" s="130"/>
    </row>
    <row r="81" spans="17:17" x14ac:dyDescent="0.25">
      <c r="Q81" s="130"/>
    </row>
    <row r="82" spans="17:17" x14ac:dyDescent="0.25">
      <c r="Q82" s="130"/>
    </row>
    <row r="83" spans="17:17" x14ac:dyDescent="0.25">
      <c r="Q83" s="130"/>
    </row>
    <row r="84" spans="17:17" x14ac:dyDescent="0.25">
      <c r="Q84" s="130"/>
    </row>
    <row r="85" spans="17:17" x14ac:dyDescent="0.25">
      <c r="Q85" s="130"/>
    </row>
    <row r="86" spans="17:17" x14ac:dyDescent="0.25">
      <c r="Q86" s="130"/>
    </row>
    <row r="87" spans="17:17" x14ac:dyDescent="0.25">
      <c r="Q87" s="130"/>
    </row>
    <row r="127" spans="17:17" x14ac:dyDescent="0.25">
      <c r="Q127" s="143"/>
    </row>
    <row r="128" spans="17:17" x14ac:dyDescent="0.25">
      <c r="Q128" s="144"/>
    </row>
    <row r="129" spans="17:17" x14ac:dyDescent="0.25">
      <c r="Q129" s="143"/>
    </row>
    <row r="130" spans="17:17" x14ac:dyDescent="0.25">
      <c r="Q130" s="144"/>
    </row>
    <row r="131" spans="17:17" x14ac:dyDescent="0.25">
      <c r="Q131" s="144"/>
    </row>
    <row r="132" spans="17:17" x14ac:dyDescent="0.25">
      <c r="Q132" s="144"/>
    </row>
    <row r="133" spans="17:17" x14ac:dyDescent="0.25">
      <c r="Q133" s="144"/>
    </row>
    <row r="136" spans="17:17" x14ac:dyDescent="0.25">
      <c r="Q136" s="144"/>
    </row>
  </sheetData>
  <sheetProtection sheet="1" objects="1" scenarios="1"/>
  <mergeCells count="73">
    <mergeCell ref="B15:B17"/>
    <mergeCell ref="D15:D17"/>
    <mergeCell ref="B1:P1"/>
    <mergeCell ref="C3:F3"/>
    <mergeCell ref="C4:F4"/>
    <mergeCell ref="B5:B6"/>
    <mergeCell ref="C5:F5"/>
    <mergeCell ref="C6:F6"/>
    <mergeCell ref="C7:F7"/>
    <mergeCell ref="C8:F8"/>
    <mergeCell ref="L16:P16"/>
    <mergeCell ref="L17:P17"/>
    <mergeCell ref="L15:P15"/>
    <mergeCell ref="L18:P18"/>
    <mergeCell ref="C9:F9"/>
    <mergeCell ref="C10:F10"/>
    <mergeCell ref="C11:F11"/>
    <mergeCell ref="L30:P30"/>
    <mergeCell ref="L19:P19"/>
    <mergeCell ref="L20:P20"/>
    <mergeCell ref="L21:P21"/>
    <mergeCell ref="L22:P22"/>
    <mergeCell ref="L23:P23"/>
    <mergeCell ref="L24:P24"/>
    <mergeCell ref="L25:P25"/>
    <mergeCell ref="L26:P26"/>
    <mergeCell ref="L27:P27"/>
    <mergeCell ref="L28:P28"/>
    <mergeCell ref="L29:P29"/>
    <mergeCell ref="L42:P42"/>
    <mergeCell ref="L31:P31"/>
    <mergeCell ref="L32:P32"/>
    <mergeCell ref="L33:P33"/>
    <mergeCell ref="L34:P34"/>
    <mergeCell ref="L35:P35"/>
    <mergeCell ref="L36:P36"/>
    <mergeCell ref="L37:P37"/>
    <mergeCell ref="L38:P38"/>
    <mergeCell ref="L39:P39"/>
    <mergeCell ref="L40:P40"/>
    <mergeCell ref="L41:P41"/>
    <mergeCell ref="L54:P54"/>
    <mergeCell ref="L43:P43"/>
    <mergeCell ref="L44:P44"/>
    <mergeCell ref="L45:P45"/>
    <mergeCell ref="L46:P46"/>
    <mergeCell ref="L47:P47"/>
    <mergeCell ref="L48:P48"/>
    <mergeCell ref="L49:P49"/>
    <mergeCell ref="L50:P50"/>
    <mergeCell ref="L51:P51"/>
    <mergeCell ref="L52:P52"/>
    <mergeCell ref="L53:P53"/>
    <mergeCell ref="L66:P66"/>
    <mergeCell ref="L55:P55"/>
    <mergeCell ref="L56:P56"/>
    <mergeCell ref="L57:P57"/>
    <mergeCell ref="L58:P58"/>
    <mergeCell ref="L59:P59"/>
    <mergeCell ref="L60:P60"/>
    <mergeCell ref="L61:P61"/>
    <mergeCell ref="L62:P62"/>
    <mergeCell ref="L63:P63"/>
    <mergeCell ref="L64:P64"/>
    <mergeCell ref="L65:P65"/>
    <mergeCell ref="L73:P73"/>
    <mergeCell ref="L74:P74"/>
    <mergeCell ref="L67:P67"/>
    <mergeCell ref="L68:P68"/>
    <mergeCell ref="L69:P69"/>
    <mergeCell ref="L70:P70"/>
    <mergeCell ref="L71:P71"/>
    <mergeCell ref="L72:P7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L74"/>
  <sheetViews>
    <sheetView workbookViewId="0">
      <selection activeCell="D2" sqref="D2"/>
    </sheetView>
  </sheetViews>
  <sheetFormatPr defaultColWidth="9.140625" defaultRowHeight="15" x14ac:dyDescent="0.25"/>
  <cols>
    <col min="1" max="1" width="3.7109375" style="4" customWidth="1"/>
    <col min="2" max="2" width="68.140625" style="4" bestFit="1" customWidth="1"/>
    <col min="3" max="3" width="6.7109375" style="4" bestFit="1" customWidth="1"/>
    <col min="4" max="4" width="19.140625" bestFit="1" customWidth="1"/>
    <col min="5" max="5" width="20.7109375" style="4" customWidth="1"/>
    <col min="6" max="6" width="17.85546875" style="4" bestFit="1" customWidth="1"/>
    <col min="7" max="16384" width="9.140625" style="4"/>
  </cols>
  <sheetData>
    <row r="1" spans="1:12" x14ac:dyDescent="0.25">
      <c r="B1" s="6" t="s">
        <v>110</v>
      </c>
      <c r="C1" s="6" t="s">
        <v>111</v>
      </c>
      <c r="D1" s="847"/>
      <c r="E1" s="636"/>
      <c r="F1" s="40"/>
      <c r="G1" s="7"/>
    </row>
    <row r="2" spans="1:12" x14ac:dyDescent="0.25">
      <c r="D2" s="847"/>
      <c r="E2" s="636"/>
      <c r="F2" s="7"/>
      <c r="G2" s="7"/>
    </row>
    <row r="3" spans="1:12" ht="15.75" customHeight="1" x14ac:dyDescent="0.25">
      <c r="B3" s="8" t="s">
        <v>83</v>
      </c>
      <c r="C3" s="9"/>
      <c r="D3" s="842"/>
      <c r="E3" s="629"/>
      <c r="F3" s="10"/>
      <c r="G3" s="10"/>
    </row>
    <row r="4" spans="1:12" x14ac:dyDescent="0.25">
      <c r="B4" s="27" t="s">
        <v>84</v>
      </c>
      <c r="C4" s="28" t="s">
        <v>85</v>
      </c>
      <c r="D4" s="844"/>
      <c r="E4" s="631"/>
      <c r="F4" s="11"/>
      <c r="G4" s="11"/>
    </row>
    <row r="5" spans="1:12" x14ac:dyDescent="0.25">
      <c r="B5" s="27" t="s">
        <v>86</v>
      </c>
      <c r="C5" s="28">
        <v>20</v>
      </c>
      <c r="D5" s="845"/>
      <c r="E5" s="632"/>
      <c r="F5" s="12"/>
      <c r="G5" s="12"/>
    </row>
    <row r="6" spans="1:12" x14ac:dyDescent="0.25">
      <c r="B6" s="27" t="s">
        <v>87</v>
      </c>
      <c r="C6" s="28">
        <v>21</v>
      </c>
      <c r="D6" s="845"/>
      <c r="E6" s="632"/>
      <c r="F6" s="12"/>
      <c r="G6" s="12"/>
    </row>
    <row r="7" spans="1:12" x14ac:dyDescent="0.25">
      <c r="B7" s="27" t="s">
        <v>88</v>
      </c>
      <c r="C7" s="28" t="s">
        <v>89</v>
      </c>
      <c r="D7" s="845"/>
      <c r="E7" s="632"/>
      <c r="F7" s="12"/>
      <c r="G7" s="12"/>
    </row>
    <row r="8" spans="1:12" x14ac:dyDescent="0.25">
      <c r="B8" s="29" t="s">
        <v>45</v>
      </c>
      <c r="C8" s="30">
        <v>22</v>
      </c>
      <c r="D8" s="843"/>
      <c r="E8" s="630"/>
      <c r="F8" s="13"/>
      <c r="G8" s="13"/>
    </row>
    <row r="9" spans="1:12" ht="15.75" x14ac:dyDescent="0.25">
      <c r="B9" s="29" t="s">
        <v>47</v>
      </c>
      <c r="C9" s="30">
        <v>23</v>
      </c>
      <c r="D9" s="843"/>
      <c r="E9" s="630"/>
      <c r="F9" s="13"/>
      <c r="G9" s="13"/>
      <c r="L9" s="17"/>
    </row>
    <row r="10" spans="1:12" ht="15.75" x14ac:dyDescent="0.25">
      <c r="B10" s="29" t="s">
        <v>49</v>
      </c>
      <c r="C10" s="30">
        <v>24</v>
      </c>
      <c r="D10" s="843"/>
      <c r="E10" s="630"/>
      <c r="F10" s="13"/>
      <c r="G10" s="13"/>
      <c r="L10" s="17"/>
    </row>
    <row r="11" spans="1:12" x14ac:dyDescent="0.25">
      <c r="B11" s="29" t="s">
        <v>51</v>
      </c>
      <c r="C11" s="30">
        <v>25</v>
      </c>
      <c r="D11" s="843"/>
      <c r="E11" s="630"/>
      <c r="F11" s="13"/>
      <c r="G11" s="13"/>
    </row>
    <row r="12" spans="1:12" s="19" customFormat="1" x14ac:dyDescent="0.25">
      <c r="A12" s="4"/>
      <c r="B12" s="29" t="s">
        <v>53</v>
      </c>
      <c r="C12" s="30">
        <v>26</v>
      </c>
      <c r="D12" s="843"/>
      <c r="E12" s="630"/>
      <c r="F12" s="13"/>
      <c r="G12" s="13"/>
      <c r="H12" s="4"/>
      <c r="I12" s="4"/>
      <c r="K12" s="4"/>
    </row>
    <row r="13" spans="1:12" x14ac:dyDescent="0.25">
      <c r="B13" s="29" t="s">
        <v>55</v>
      </c>
      <c r="C13" s="30">
        <v>27</v>
      </c>
      <c r="D13" s="843"/>
      <c r="E13" s="630"/>
      <c r="F13" s="13"/>
      <c r="G13" s="13"/>
    </row>
    <row r="14" spans="1:12" x14ac:dyDescent="0.25">
      <c r="B14" s="27" t="s">
        <v>90</v>
      </c>
      <c r="C14" s="28">
        <v>28</v>
      </c>
      <c r="D14" s="845"/>
      <c r="E14" s="632"/>
      <c r="F14" s="12"/>
      <c r="G14" s="12"/>
    </row>
    <row r="15" spans="1:12" x14ac:dyDescent="0.25">
      <c r="B15" s="27" t="s">
        <v>91</v>
      </c>
      <c r="C15" s="28" t="s">
        <v>92</v>
      </c>
      <c r="D15" s="844"/>
      <c r="E15" s="631"/>
      <c r="F15" s="11"/>
      <c r="G15" s="11"/>
    </row>
    <row r="16" spans="1:12" x14ac:dyDescent="0.25">
      <c r="B16" s="27" t="s">
        <v>93</v>
      </c>
      <c r="C16" s="28">
        <v>29</v>
      </c>
      <c r="D16" s="845"/>
      <c r="E16" s="632"/>
      <c r="F16" s="12"/>
      <c r="G16" s="12"/>
    </row>
    <row r="17" spans="2:7" x14ac:dyDescent="0.25">
      <c r="B17" s="29" t="s">
        <v>69</v>
      </c>
      <c r="C17" s="30">
        <v>290</v>
      </c>
      <c r="D17" s="843"/>
      <c r="E17" s="630"/>
      <c r="F17" s="13"/>
      <c r="G17" s="13"/>
    </row>
    <row r="18" spans="2:7" x14ac:dyDescent="0.25">
      <c r="B18" s="29" t="s">
        <v>70</v>
      </c>
      <c r="C18" s="30">
        <v>291</v>
      </c>
      <c r="D18" s="843"/>
      <c r="E18" s="630"/>
      <c r="F18" s="13"/>
      <c r="G18" s="13"/>
    </row>
    <row r="19" spans="2:7" x14ac:dyDescent="0.25">
      <c r="B19" s="27" t="s">
        <v>94</v>
      </c>
      <c r="C19" s="28">
        <v>3</v>
      </c>
      <c r="D19" s="845"/>
      <c r="E19" s="632"/>
      <c r="F19" s="12"/>
      <c r="G19" s="12"/>
    </row>
    <row r="20" spans="2:7" x14ac:dyDescent="0.25">
      <c r="B20" s="29" t="s">
        <v>95</v>
      </c>
      <c r="C20" s="30" t="s">
        <v>96</v>
      </c>
      <c r="D20" s="843"/>
      <c r="E20" s="630"/>
      <c r="F20" s="13"/>
      <c r="G20" s="13"/>
    </row>
    <row r="21" spans="2:7" x14ac:dyDescent="0.25">
      <c r="B21" s="29" t="s">
        <v>97</v>
      </c>
      <c r="C21" s="30">
        <v>37</v>
      </c>
      <c r="D21" s="843"/>
      <c r="E21" s="630"/>
      <c r="F21" s="13"/>
      <c r="G21" s="13"/>
    </row>
    <row r="22" spans="2:7" x14ac:dyDescent="0.25">
      <c r="B22" s="27" t="s">
        <v>98</v>
      </c>
      <c r="C22" s="28" t="s">
        <v>99</v>
      </c>
      <c r="D22" s="845"/>
      <c r="E22" s="632"/>
      <c r="F22" s="12"/>
      <c r="G22" s="12"/>
    </row>
    <row r="23" spans="2:7" x14ac:dyDescent="0.25">
      <c r="B23" s="29" t="s">
        <v>69</v>
      </c>
      <c r="C23" s="30">
        <v>40</v>
      </c>
      <c r="D23" s="843"/>
      <c r="E23" s="630"/>
      <c r="F23" s="13"/>
      <c r="G23" s="13"/>
    </row>
    <row r="24" spans="2:7" x14ac:dyDescent="0.25">
      <c r="B24" s="29" t="s">
        <v>70</v>
      </c>
      <c r="C24" s="30">
        <v>41</v>
      </c>
      <c r="D24" s="843"/>
      <c r="E24" s="630"/>
      <c r="F24" s="13"/>
      <c r="G24" s="13"/>
    </row>
    <row r="25" spans="2:7" x14ac:dyDescent="0.25">
      <c r="B25" s="27" t="s">
        <v>100</v>
      </c>
      <c r="C25" s="28" t="s">
        <v>101</v>
      </c>
      <c r="D25" s="845"/>
      <c r="E25" s="632"/>
      <c r="F25" s="12"/>
      <c r="G25" s="12"/>
    </row>
    <row r="26" spans="2:7" x14ac:dyDescent="0.25">
      <c r="B26" s="27" t="s">
        <v>102</v>
      </c>
      <c r="C26" s="28" t="s">
        <v>103</v>
      </c>
      <c r="D26" s="845"/>
      <c r="E26" s="632"/>
      <c r="F26" s="12"/>
      <c r="G26" s="12"/>
    </row>
    <row r="27" spans="2:7" x14ac:dyDescent="0.25">
      <c r="B27" s="27" t="s">
        <v>104</v>
      </c>
      <c r="C27" s="28" t="s">
        <v>105</v>
      </c>
      <c r="D27" s="845"/>
      <c r="E27" s="632"/>
      <c r="F27" s="12"/>
      <c r="G27" s="12"/>
    </row>
    <row r="28" spans="2:7" x14ac:dyDescent="0.25">
      <c r="B28" s="31" t="s">
        <v>106</v>
      </c>
      <c r="C28" s="32" t="s">
        <v>107</v>
      </c>
      <c r="D28" s="846"/>
      <c r="E28" s="633"/>
      <c r="F28" s="14"/>
      <c r="G28" s="14"/>
    </row>
    <row r="29" spans="2:7" x14ac:dyDescent="0.25">
      <c r="C29" s="15"/>
      <c r="D29" s="663"/>
      <c r="E29" s="634"/>
      <c r="F29" s="3"/>
      <c r="G29" s="3"/>
    </row>
    <row r="30" spans="2:7" x14ac:dyDescent="0.25">
      <c r="B30" s="8" t="s">
        <v>112</v>
      </c>
      <c r="C30" s="9"/>
      <c r="D30" s="664"/>
      <c r="E30" s="635"/>
      <c r="F30" s="16"/>
      <c r="G30" s="16"/>
    </row>
    <row r="31" spans="2:7" x14ac:dyDescent="0.25">
      <c r="B31" s="20" t="s">
        <v>123</v>
      </c>
      <c r="C31" s="21" t="s">
        <v>124</v>
      </c>
      <c r="D31" s="839"/>
      <c r="E31" s="631"/>
    </row>
    <row r="32" spans="2:7" x14ac:dyDescent="0.25">
      <c r="B32" s="20" t="s">
        <v>125</v>
      </c>
      <c r="C32" s="21">
        <v>10</v>
      </c>
      <c r="D32" s="840"/>
      <c r="E32" s="632"/>
    </row>
    <row r="33" spans="2:5" x14ac:dyDescent="0.25">
      <c r="B33" s="22" t="s">
        <v>126</v>
      </c>
      <c r="C33" s="23">
        <v>100</v>
      </c>
      <c r="D33" s="838"/>
      <c r="E33" s="630"/>
    </row>
    <row r="34" spans="2:5" x14ac:dyDescent="0.25">
      <c r="B34" s="22" t="s">
        <v>127</v>
      </c>
      <c r="C34" s="23">
        <v>101</v>
      </c>
      <c r="D34" s="838"/>
      <c r="E34" s="630"/>
    </row>
    <row r="35" spans="2:5" x14ac:dyDescent="0.25">
      <c r="B35" s="20" t="s">
        <v>128</v>
      </c>
      <c r="C35" s="21">
        <v>11</v>
      </c>
      <c r="D35" s="840"/>
      <c r="E35" s="632"/>
    </row>
    <row r="36" spans="2:5" x14ac:dyDescent="0.25">
      <c r="B36" s="20" t="s">
        <v>129</v>
      </c>
      <c r="C36" s="21">
        <v>12</v>
      </c>
      <c r="D36" s="840"/>
      <c r="E36" s="632"/>
    </row>
    <row r="37" spans="2:5" x14ac:dyDescent="0.25">
      <c r="B37" s="20" t="s">
        <v>130</v>
      </c>
      <c r="C37" s="21">
        <v>13</v>
      </c>
      <c r="D37" s="840"/>
      <c r="E37" s="632"/>
    </row>
    <row r="38" spans="2:5" x14ac:dyDescent="0.25">
      <c r="B38" s="22" t="s">
        <v>131</v>
      </c>
      <c r="C38" s="23">
        <v>130</v>
      </c>
      <c r="D38" s="838"/>
      <c r="E38" s="630"/>
    </row>
    <row r="39" spans="2:5" x14ac:dyDescent="0.25">
      <c r="B39" s="22" t="s">
        <v>132</v>
      </c>
      <c r="C39" s="23">
        <v>131</v>
      </c>
      <c r="D39" s="838"/>
      <c r="E39" s="630"/>
    </row>
    <row r="40" spans="2:5" x14ac:dyDescent="0.25">
      <c r="B40" s="24" t="s">
        <v>133</v>
      </c>
      <c r="C40" s="23">
        <v>1310</v>
      </c>
      <c r="D40" s="838"/>
      <c r="E40" s="630"/>
    </row>
    <row r="41" spans="2:5" x14ac:dyDescent="0.25">
      <c r="B41" s="24" t="s">
        <v>134</v>
      </c>
      <c r="C41" s="23">
        <v>1311</v>
      </c>
      <c r="D41" s="838"/>
      <c r="E41" s="630"/>
    </row>
    <row r="42" spans="2:5" x14ac:dyDescent="0.25">
      <c r="B42" s="22" t="s">
        <v>135</v>
      </c>
      <c r="C42" s="23">
        <v>132</v>
      </c>
      <c r="D42" s="838"/>
      <c r="E42" s="630"/>
    </row>
    <row r="43" spans="2:5" x14ac:dyDescent="0.25">
      <c r="B43" s="22" t="s">
        <v>136</v>
      </c>
      <c r="C43" s="23">
        <v>133</v>
      </c>
      <c r="D43" s="838"/>
      <c r="E43" s="630"/>
    </row>
    <row r="44" spans="2:5" x14ac:dyDescent="0.25">
      <c r="B44" s="20" t="s">
        <v>137</v>
      </c>
      <c r="C44" s="21">
        <v>14</v>
      </c>
      <c r="D44" s="840"/>
      <c r="E44" s="632"/>
    </row>
    <row r="45" spans="2:5" x14ac:dyDescent="0.25">
      <c r="B45" s="20" t="s">
        <v>138</v>
      </c>
      <c r="C45" s="21">
        <v>15</v>
      </c>
      <c r="D45" s="840"/>
      <c r="E45" s="632"/>
    </row>
    <row r="46" spans="2:5" x14ac:dyDescent="0.25">
      <c r="B46" s="20" t="s">
        <v>139</v>
      </c>
      <c r="C46" s="21">
        <v>19</v>
      </c>
      <c r="D46" s="840"/>
      <c r="E46" s="632"/>
    </row>
    <row r="47" spans="2:5" x14ac:dyDescent="0.25">
      <c r="B47" s="20" t="s">
        <v>140</v>
      </c>
      <c r="C47" s="21">
        <v>16</v>
      </c>
      <c r="D47" s="839"/>
      <c r="E47" s="631"/>
    </row>
    <row r="48" spans="2:5" x14ac:dyDescent="0.25">
      <c r="B48" s="20" t="s">
        <v>141</v>
      </c>
      <c r="C48" s="21" t="s">
        <v>142</v>
      </c>
      <c r="D48" s="840"/>
      <c r="E48" s="632"/>
    </row>
    <row r="49" spans="2:5" x14ac:dyDescent="0.25">
      <c r="B49" s="20" t="s">
        <v>143</v>
      </c>
      <c r="C49" s="21">
        <v>168</v>
      </c>
      <c r="D49" s="840"/>
      <c r="E49" s="632"/>
    </row>
    <row r="50" spans="2:5" x14ac:dyDescent="0.25">
      <c r="B50" s="20" t="s">
        <v>144</v>
      </c>
      <c r="C50" s="21" t="s">
        <v>145</v>
      </c>
      <c r="D50" s="839"/>
      <c r="E50" s="631"/>
    </row>
    <row r="51" spans="2:5" x14ac:dyDescent="0.25">
      <c r="B51" s="20" t="s">
        <v>146</v>
      </c>
      <c r="C51" s="21">
        <v>17</v>
      </c>
      <c r="D51" s="840"/>
      <c r="E51" s="632"/>
    </row>
    <row r="52" spans="2:5" x14ac:dyDescent="0.25">
      <c r="B52" s="22" t="s">
        <v>147</v>
      </c>
      <c r="C52" s="23" t="s">
        <v>148</v>
      </c>
      <c r="D52" s="838"/>
      <c r="E52" s="630"/>
    </row>
    <row r="53" spans="2:5" x14ac:dyDescent="0.25">
      <c r="B53" s="24" t="s">
        <v>149</v>
      </c>
      <c r="C53" s="23" t="s">
        <v>150</v>
      </c>
      <c r="D53" s="838"/>
      <c r="E53" s="630"/>
    </row>
    <row r="54" spans="2:5" x14ac:dyDescent="0.25">
      <c r="B54" s="24" t="s">
        <v>151</v>
      </c>
      <c r="C54" s="23">
        <v>174</v>
      </c>
      <c r="D54" s="838"/>
      <c r="E54" s="630"/>
    </row>
    <row r="55" spans="2:5" x14ac:dyDescent="0.25">
      <c r="B55" s="22" t="s">
        <v>152</v>
      </c>
      <c r="C55" s="23">
        <v>175</v>
      </c>
      <c r="D55" s="838"/>
      <c r="E55" s="630"/>
    </row>
    <row r="56" spans="2:5" x14ac:dyDescent="0.25">
      <c r="B56" s="22" t="s">
        <v>153</v>
      </c>
      <c r="C56" s="23">
        <v>176</v>
      </c>
      <c r="D56" s="838"/>
      <c r="E56" s="630"/>
    </row>
    <row r="57" spans="2:5" x14ac:dyDescent="0.25">
      <c r="B57" s="22" t="s">
        <v>154</v>
      </c>
      <c r="C57" s="23" t="s">
        <v>155</v>
      </c>
      <c r="D57" s="838"/>
      <c r="E57" s="630"/>
    </row>
    <row r="58" spans="2:5" x14ac:dyDescent="0.25">
      <c r="B58" s="20" t="s">
        <v>156</v>
      </c>
      <c r="C58" s="21" t="s">
        <v>157</v>
      </c>
      <c r="D58" s="840"/>
      <c r="E58" s="632"/>
    </row>
    <row r="59" spans="2:5" x14ac:dyDescent="0.25">
      <c r="B59" s="22" t="s">
        <v>158</v>
      </c>
      <c r="C59" s="23">
        <v>42</v>
      </c>
      <c r="D59" s="838"/>
      <c r="E59" s="630"/>
    </row>
    <row r="60" spans="2:5" x14ac:dyDescent="0.25">
      <c r="B60" s="22" t="s">
        <v>147</v>
      </c>
      <c r="C60" s="23">
        <v>43</v>
      </c>
      <c r="D60" s="838"/>
      <c r="E60" s="630"/>
    </row>
    <row r="61" spans="2:5" x14ac:dyDescent="0.25">
      <c r="B61" s="24" t="s">
        <v>149</v>
      </c>
      <c r="C61" s="23" t="s">
        <v>159</v>
      </c>
      <c r="D61" s="838"/>
      <c r="E61" s="630"/>
    </row>
    <row r="62" spans="2:5" x14ac:dyDescent="0.25">
      <c r="B62" s="24" t="s">
        <v>151</v>
      </c>
      <c r="C62" s="23">
        <v>439</v>
      </c>
      <c r="D62" s="838"/>
      <c r="E62" s="630"/>
    </row>
    <row r="63" spans="2:5" x14ac:dyDescent="0.25">
      <c r="B63" s="22" t="s">
        <v>152</v>
      </c>
      <c r="C63" s="23">
        <v>44</v>
      </c>
      <c r="D63" s="838"/>
      <c r="E63" s="630"/>
    </row>
    <row r="64" spans="2:5" x14ac:dyDescent="0.25">
      <c r="B64" s="24" t="s">
        <v>160</v>
      </c>
      <c r="C64" s="23" t="s">
        <v>161</v>
      </c>
      <c r="D64" s="838"/>
      <c r="E64" s="630"/>
    </row>
    <row r="65" spans="2:5" x14ac:dyDescent="0.25">
      <c r="B65" s="24" t="s">
        <v>162</v>
      </c>
      <c r="C65" s="23">
        <v>441</v>
      </c>
      <c r="D65" s="838"/>
      <c r="E65" s="630"/>
    </row>
    <row r="66" spans="2:5" x14ac:dyDescent="0.25">
      <c r="B66" s="22" t="s">
        <v>153</v>
      </c>
      <c r="C66" s="23">
        <v>46</v>
      </c>
      <c r="D66" s="838"/>
      <c r="E66" s="630"/>
    </row>
    <row r="67" spans="2:5" x14ac:dyDescent="0.25">
      <c r="B67" s="22" t="s">
        <v>163</v>
      </c>
      <c r="C67" s="23">
        <v>45</v>
      </c>
      <c r="D67" s="838"/>
      <c r="E67" s="630"/>
    </row>
    <row r="68" spans="2:5" x14ac:dyDescent="0.25">
      <c r="B68" s="24" t="s">
        <v>164</v>
      </c>
      <c r="C68" s="23" t="s">
        <v>165</v>
      </c>
      <c r="D68" s="838"/>
      <c r="E68" s="630"/>
    </row>
    <row r="69" spans="2:5" x14ac:dyDescent="0.25">
      <c r="B69" s="24" t="s">
        <v>166</v>
      </c>
      <c r="C69" s="23" t="s">
        <v>167</v>
      </c>
      <c r="D69" s="838"/>
      <c r="E69" s="630"/>
    </row>
    <row r="70" spans="2:5" x14ac:dyDescent="0.25">
      <c r="B70" s="22" t="s">
        <v>154</v>
      </c>
      <c r="C70" s="23" t="s">
        <v>168</v>
      </c>
      <c r="D70" s="838"/>
      <c r="E70" s="630"/>
    </row>
    <row r="71" spans="2:5" x14ac:dyDescent="0.25">
      <c r="B71" s="20" t="s">
        <v>104</v>
      </c>
      <c r="C71" s="21" t="s">
        <v>169</v>
      </c>
      <c r="D71" s="840"/>
      <c r="E71" s="632"/>
    </row>
    <row r="72" spans="2:5" x14ac:dyDescent="0.25">
      <c r="B72" s="25" t="s">
        <v>170</v>
      </c>
      <c r="C72" s="26" t="s">
        <v>171</v>
      </c>
      <c r="D72" s="841"/>
      <c r="E72" s="633"/>
    </row>
    <row r="74" spans="2:5" x14ac:dyDescent="0.25">
      <c r="D74" s="662"/>
    </row>
  </sheetData>
  <hyperlinks>
    <hyperlink ref="C1" location="'Index - Summary'!A1" display="Index" xr:uid="{00000000-0004-0000-02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4EE9B-00CB-4EB9-AB88-094CC3F6A2FA}">
  <sheetPr>
    <tabColor rgb="FF00B050"/>
  </sheetPr>
  <dimension ref="B1:M82"/>
  <sheetViews>
    <sheetView workbookViewId="0">
      <selection activeCell="G12" sqref="G12"/>
    </sheetView>
  </sheetViews>
  <sheetFormatPr defaultColWidth="9.140625" defaultRowHeight="15" x14ac:dyDescent="0.25"/>
  <cols>
    <col min="1" max="1" width="3.7109375" style="19" customWidth="1"/>
    <col min="2" max="2" width="68.140625" style="19" bestFit="1" customWidth="1"/>
    <col min="3" max="3" width="6.7109375" style="19" bestFit="1" customWidth="1"/>
    <col min="4" max="4" width="15" customWidth="1"/>
    <col min="5" max="6" width="20.7109375" style="19" customWidth="1"/>
    <col min="7" max="7" width="17.85546875" style="19" bestFit="1" customWidth="1"/>
    <col min="8" max="16384" width="9.140625" style="19"/>
  </cols>
  <sheetData>
    <row r="1" spans="2:13" x14ac:dyDescent="0.25">
      <c r="B1" s="6" t="s">
        <v>110</v>
      </c>
      <c r="C1" s="6" t="s">
        <v>111</v>
      </c>
      <c r="D1" s="835"/>
      <c r="E1" s="835"/>
      <c r="F1" s="827"/>
      <c r="G1" s="40"/>
      <c r="H1" s="7"/>
    </row>
    <row r="2" spans="2:13" x14ac:dyDescent="0.25">
      <c r="D2" s="835"/>
      <c r="E2" s="835"/>
      <c r="F2" s="827"/>
      <c r="G2" s="7"/>
      <c r="H2" s="7"/>
    </row>
    <row r="3" spans="2:13" ht="15.75" customHeight="1" x14ac:dyDescent="0.25">
      <c r="B3" s="8" t="s">
        <v>83</v>
      </c>
      <c r="C3" s="9"/>
      <c r="D3" s="836"/>
      <c r="E3" s="836"/>
      <c r="F3" s="822"/>
      <c r="G3" s="10"/>
      <c r="H3" s="10"/>
    </row>
    <row r="4" spans="2:13" x14ac:dyDescent="0.25">
      <c r="B4" s="27" t="s">
        <v>84</v>
      </c>
      <c r="C4" s="28" t="s">
        <v>85</v>
      </c>
      <c r="D4" s="837"/>
      <c r="E4" s="837"/>
      <c r="F4" s="824"/>
      <c r="G4" s="11"/>
      <c r="H4" s="11"/>
    </row>
    <row r="5" spans="2:13" x14ac:dyDescent="0.25">
      <c r="B5" s="27" t="s">
        <v>86</v>
      </c>
      <c r="C5" s="28">
        <v>20</v>
      </c>
      <c r="D5" s="837"/>
      <c r="E5" s="837"/>
      <c r="F5" s="825"/>
      <c r="G5" s="12"/>
      <c r="H5" s="12"/>
    </row>
    <row r="6" spans="2:13" x14ac:dyDescent="0.25">
      <c r="B6" s="27" t="s">
        <v>87</v>
      </c>
      <c r="C6" s="28">
        <v>21</v>
      </c>
      <c r="D6" s="837"/>
      <c r="E6" s="837"/>
      <c r="F6" s="825"/>
      <c r="G6" s="12"/>
      <c r="H6" s="12"/>
    </row>
    <row r="7" spans="2:13" x14ac:dyDescent="0.25">
      <c r="B7" s="27" t="s">
        <v>88</v>
      </c>
      <c r="C7" s="28" t="s">
        <v>89</v>
      </c>
      <c r="D7" s="837"/>
      <c r="E7" s="837"/>
      <c r="F7" s="825"/>
      <c r="G7" s="12"/>
      <c r="H7" s="12"/>
    </row>
    <row r="8" spans="2:13" x14ac:dyDescent="0.25">
      <c r="B8" s="29" t="s">
        <v>45</v>
      </c>
      <c r="C8" s="30">
        <v>22</v>
      </c>
      <c r="D8" s="837"/>
      <c r="E8" s="837"/>
      <c r="F8" s="823"/>
      <c r="G8" s="13"/>
      <c r="H8" s="13"/>
    </row>
    <row r="9" spans="2:13" ht="15.75" x14ac:dyDescent="0.25">
      <c r="B9" s="29" t="s">
        <v>47</v>
      </c>
      <c r="C9" s="30">
        <v>23</v>
      </c>
      <c r="D9" s="837"/>
      <c r="E9" s="837"/>
      <c r="F9" s="823"/>
      <c r="G9" s="13"/>
      <c r="H9" s="13"/>
      <c r="M9" s="17"/>
    </row>
    <row r="10" spans="2:13" ht="15.75" x14ac:dyDescent="0.25">
      <c r="B10" s="29" t="s">
        <v>49</v>
      </c>
      <c r="C10" s="30">
        <v>24</v>
      </c>
      <c r="D10" s="837"/>
      <c r="E10" s="837"/>
      <c r="F10" s="823"/>
      <c r="G10" s="13"/>
      <c r="H10" s="13"/>
      <c r="M10" s="17"/>
    </row>
    <row r="11" spans="2:13" x14ac:dyDescent="0.25">
      <c r="B11" s="29" t="s">
        <v>51</v>
      </c>
      <c r="C11" s="30">
        <v>25</v>
      </c>
      <c r="D11" s="837"/>
      <c r="E11" s="837"/>
      <c r="F11" s="823"/>
      <c r="G11" s="13"/>
      <c r="H11" s="13"/>
    </row>
    <row r="12" spans="2:13" x14ac:dyDescent="0.25">
      <c r="B12" s="29" t="s">
        <v>53</v>
      </c>
      <c r="C12" s="30">
        <v>26</v>
      </c>
      <c r="D12" s="837"/>
      <c r="E12" s="837"/>
      <c r="F12" s="823"/>
      <c r="G12" s="13"/>
      <c r="H12" s="13"/>
    </row>
    <row r="13" spans="2:13" x14ac:dyDescent="0.25">
      <c r="B13" s="29" t="s">
        <v>55</v>
      </c>
      <c r="C13" s="30">
        <v>27</v>
      </c>
      <c r="D13" s="837"/>
      <c r="E13" s="837"/>
      <c r="F13" s="823"/>
      <c r="G13" s="13"/>
      <c r="H13" s="13"/>
    </row>
    <row r="14" spans="2:13" x14ac:dyDescent="0.25">
      <c r="B14" s="27" t="s">
        <v>90</v>
      </c>
      <c r="C14" s="28">
        <v>28</v>
      </c>
      <c r="D14" s="837"/>
      <c r="E14" s="837"/>
      <c r="F14" s="825"/>
      <c r="G14" s="12"/>
      <c r="H14" s="12"/>
    </row>
    <row r="15" spans="2:13" x14ac:dyDescent="0.25">
      <c r="B15" s="27" t="s">
        <v>91</v>
      </c>
      <c r="C15" s="28" t="s">
        <v>92</v>
      </c>
      <c r="D15" s="837"/>
      <c r="E15" s="837"/>
      <c r="F15" s="821"/>
      <c r="G15" s="11"/>
      <c r="H15" s="11"/>
    </row>
    <row r="16" spans="2:13" x14ac:dyDescent="0.25">
      <c r="B16" s="27" t="s">
        <v>93</v>
      </c>
      <c r="C16" s="28">
        <v>29</v>
      </c>
      <c r="D16" s="837"/>
      <c r="E16" s="837"/>
      <c r="F16" s="825"/>
      <c r="G16" s="12"/>
      <c r="H16" s="12"/>
    </row>
    <row r="17" spans="2:8" x14ac:dyDescent="0.25">
      <c r="B17" s="29" t="s">
        <v>69</v>
      </c>
      <c r="C17" s="30">
        <v>290</v>
      </c>
      <c r="D17" s="837"/>
      <c r="E17" s="837"/>
      <c r="F17" s="823"/>
      <c r="G17" s="13"/>
      <c r="H17" s="13"/>
    </row>
    <row r="18" spans="2:8" x14ac:dyDescent="0.25">
      <c r="B18" s="29" t="s">
        <v>70</v>
      </c>
      <c r="C18" s="30">
        <v>291</v>
      </c>
      <c r="D18" s="837"/>
      <c r="E18" s="837"/>
      <c r="F18" s="823"/>
      <c r="G18" s="13"/>
      <c r="H18" s="13"/>
    </row>
    <row r="19" spans="2:8" x14ac:dyDescent="0.25">
      <c r="B19" s="27" t="s">
        <v>94</v>
      </c>
      <c r="C19" s="28">
        <v>3</v>
      </c>
      <c r="D19" s="837"/>
      <c r="E19" s="837"/>
      <c r="F19" s="825"/>
      <c r="G19" s="12"/>
      <c r="H19" s="12"/>
    </row>
    <row r="20" spans="2:8" x14ac:dyDescent="0.25">
      <c r="B20" s="29" t="s">
        <v>95</v>
      </c>
      <c r="C20" s="30" t="s">
        <v>96</v>
      </c>
      <c r="D20" s="837"/>
      <c r="E20" s="837"/>
      <c r="F20" s="823"/>
      <c r="G20" s="13"/>
      <c r="H20" s="13"/>
    </row>
    <row r="21" spans="2:8" x14ac:dyDescent="0.25">
      <c r="B21" s="29" t="s">
        <v>97</v>
      </c>
      <c r="C21" s="30">
        <v>37</v>
      </c>
      <c r="D21" s="837"/>
      <c r="E21" s="837"/>
      <c r="F21" s="823"/>
      <c r="G21" s="13"/>
      <c r="H21" s="13"/>
    </row>
    <row r="22" spans="2:8" x14ac:dyDescent="0.25">
      <c r="B22" s="27" t="s">
        <v>98</v>
      </c>
      <c r="C22" s="28" t="s">
        <v>99</v>
      </c>
      <c r="D22" s="837"/>
      <c r="E22" s="837"/>
      <c r="F22" s="821"/>
      <c r="G22" s="12"/>
      <c r="H22" s="12"/>
    </row>
    <row r="23" spans="2:8" x14ac:dyDescent="0.25">
      <c r="B23" s="29" t="s">
        <v>69</v>
      </c>
      <c r="C23" s="30">
        <v>40</v>
      </c>
      <c r="D23" s="837"/>
      <c r="E23" s="837"/>
      <c r="F23" s="823"/>
      <c r="G23" s="13"/>
      <c r="H23" s="13"/>
    </row>
    <row r="24" spans="2:8" x14ac:dyDescent="0.25">
      <c r="B24" s="29" t="s">
        <v>70</v>
      </c>
      <c r="C24" s="30">
        <v>41</v>
      </c>
      <c r="D24" s="837"/>
      <c r="E24" s="837"/>
      <c r="F24" s="823"/>
      <c r="G24" s="13"/>
      <c r="H24" s="13"/>
    </row>
    <row r="25" spans="2:8" x14ac:dyDescent="0.25">
      <c r="B25" s="27" t="s">
        <v>100</v>
      </c>
      <c r="C25" s="28" t="s">
        <v>101</v>
      </c>
      <c r="D25" s="837"/>
      <c r="E25" s="837"/>
      <c r="F25" s="825"/>
      <c r="G25" s="12"/>
      <c r="H25" s="12"/>
    </row>
    <row r="26" spans="2:8" x14ac:dyDescent="0.25">
      <c r="B26" s="27" t="s">
        <v>102</v>
      </c>
      <c r="C26" s="28" t="s">
        <v>103</v>
      </c>
      <c r="D26" s="837"/>
      <c r="E26" s="837"/>
      <c r="F26" s="825"/>
      <c r="G26" s="12"/>
      <c r="H26" s="12"/>
    </row>
    <row r="27" spans="2:8" x14ac:dyDescent="0.25">
      <c r="B27" s="27" t="s">
        <v>104</v>
      </c>
      <c r="C27" s="28" t="s">
        <v>105</v>
      </c>
      <c r="D27" s="837"/>
      <c r="E27" s="837"/>
      <c r="F27" s="825"/>
      <c r="G27" s="12"/>
      <c r="H27" s="12"/>
    </row>
    <row r="28" spans="2:8" x14ac:dyDescent="0.25">
      <c r="B28" s="31" t="s">
        <v>106</v>
      </c>
      <c r="C28" s="32" t="s">
        <v>107</v>
      </c>
      <c r="D28" s="836"/>
      <c r="E28" s="836"/>
      <c r="F28" s="826"/>
      <c r="G28" s="14"/>
      <c r="H28" s="14"/>
    </row>
    <row r="29" spans="2:8" x14ac:dyDescent="0.25">
      <c r="C29" s="15"/>
      <c r="D29" s="832"/>
      <c r="E29" s="639"/>
      <c r="F29" s="639"/>
      <c r="G29" s="3"/>
      <c r="H29" s="3"/>
    </row>
    <row r="30" spans="2:8" x14ac:dyDescent="0.25">
      <c r="B30" s="8" t="s">
        <v>112</v>
      </c>
      <c r="C30" s="9"/>
      <c r="D30" s="833"/>
      <c r="E30" s="640"/>
      <c r="F30" s="640"/>
      <c r="G30" s="16"/>
      <c r="H30" s="16"/>
    </row>
    <row r="31" spans="2:8" x14ac:dyDescent="0.25">
      <c r="B31" s="20" t="s">
        <v>123</v>
      </c>
      <c r="C31" s="21" t="s">
        <v>124</v>
      </c>
      <c r="D31" s="837"/>
      <c r="E31" s="837"/>
      <c r="F31" s="820"/>
    </row>
    <row r="32" spans="2:8" x14ac:dyDescent="0.25">
      <c r="B32" s="20" t="s">
        <v>125</v>
      </c>
      <c r="C32" s="21">
        <v>10</v>
      </c>
      <c r="D32" s="837"/>
      <c r="E32" s="837"/>
      <c r="F32" s="821"/>
    </row>
    <row r="33" spans="2:6" x14ac:dyDescent="0.25">
      <c r="B33" s="22" t="s">
        <v>126</v>
      </c>
      <c r="C33" s="23">
        <v>100</v>
      </c>
      <c r="D33" s="837"/>
      <c r="E33" s="837"/>
      <c r="F33" s="828"/>
    </row>
    <row r="34" spans="2:6" x14ac:dyDescent="0.25">
      <c r="B34" s="22" t="s">
        <v>127</v>
      </c>
      <c r="C34" s="23">
        <v>101</v>
      </c>
      <c r="D34" s="837"/>
      <c r="E34" s="837"/>
      <c r="F34" s="828"/>
    </row>
    <row r="35" spans="2:6" x14ac:dyDescent="0.25">
      <c r="B35" s="20" t="s">
        <v>128</v>
      </c>
      <c r="C35" s="21">
        <v>11</v>
      </c>
      <c r="D35" s="837"/>
      <c r="E35" s="837"/>
      <c r="F35" s="830"/>
    </row>
    <row r="36" spans="2:6" x14ac:dyDescent="0.25">
      <c r="B36" s="20" t="s">
        <v>129</v>
      </c>
      <c r="C36" s="21">
        <v>12</v>
      </c>
      <c r="D36" s="837"/>
      <c r="E36" s="837"/>
      <c r="F36" s="830"/>
    </row>
    <row r="37" spans="2:6" x14ac:dyDescent="0.25">
      <c r="B37" s="20" t="s">
        <v>130</v>
      </c>
      <c r="C37" s="21">
        <v>13</v>
      </c>
      <c r="D37" s="837"/>
      <c r="E37" s="837"/>
      <c r="F37" s="830"/>
    </row>
    <row r="38" spans="2:6" x14ac:dyDescent="0.25">
      <c r="B38" s="22" t="s">
        <v>131</v>
      </c>
      <c r="C38" s="23">
        <v>130</v>
      </c>
      <c r="D38" s="837"/>
      <c r="E38" s="837"/>
      <c r="F38" s="828"/>
    </row>
    <row r="39" spans="2:6" x14ac:dyDescent="0.25">
      <c r="B39" s="22" t="s">
        <v>132</v>
      </c>
      <c r="C39" s="23">
        <v>131</v>
      </c>
      <c r="D39" s="837"/>
      <c r="E39" s="837"/>
      <c r="F39" s="828"/>
    </row>
    <row r="40" spans="2:6" x14ac:dyDescent="0.25">
      <c r="B40" s="24" t="s">
        <v>133</v>
      </c>
      <c r="C40" s="23">
        <v>1310</v>
      </c>
      <c r="D40" s="837"/>
      <c r="E40" s="837"/>
      <c r="F40" s="828"/>
    </row>
    <row r="41" spans="2:6" x14ac:dyDescent="0.25">
      <c r="B41" s="24" t="s">
        <v>134</v>
      </c>
      <c r="C41" s="23">
        <v>1311</v>
      </c>
      <c r="D41" s="837"/>
      <c r="E41" s="837"/>
      <c r="F41" s="828"/>
    </row>
    <row r="42" spans="2:6" x14ac:dyDescent="0.25">
      <c r="B42" s="22" t="s">
        <v>135</v>
      </c>
      <c r="C42" s="23">
        <v>132</v>
      </c>
      <c r="D42" s="837"/>
      <c r="E42" s="837"/>
      <c r="F42" s="828"/>
    </row>
    <row r="43" spans="2:6" x14ac:dyDescent="0.25">
      <c r="B43" s="22" t="s">
        <v>136</v>
      </c>
      <c r="C43" s="23">
        <v>133</v>
      </c>
      <c r="D43" s="837"/>
      <c r="E43" s="837"/>
      <c r="F43" s="828"/>
    </row>
    <row r="44" spans="2:6" x14ac:dyDescent="0.25">
      <c r="B44" s="20" t="s">
        <v>137</v>
      </c>
      <c r="C44" s="21">
        <v>14</v>
      </c>
      <c r="D44" s="837"/>
      <c r="E44" s="837"/>
      <c r="F44" s="820"/>
    </row>
    <row r="45" spans="2:6" x14ac:dyDescent="0.25">
      <c r="B45" s="20" t="s">
        <v>138</v>
      </c>
      <c r="C45" s="21">
        <v>15</v>
      </c>
      <c r="D45" s="837"/>
      <c r="E45" s="837"/>
      <c r="F45" s="830"/>
    </row>
    <row r="46" spans="2:6" x14ac:dyDescent="0.25">
      <c r="B46" s="20" t="s">
        <v>139</v>
      </c>
      <c r="C46" s="21">
        <v>19</v>
      </c>
      <c r="D46" s="837"/>
      <c r="E46" s="837"/>
      <c r="F46" s="830"/>
    </row>
    <row r="47" spans="2:6" x14ac:dyDescent="0.25">
      <c r="B47" s="20" t="s">
        <v>140</v>
      </c>
      <c r="C47" s="21">
        <v>16</v>
      </c>
      <c r="D47" s="837"/>
      <c r="E47" s="837"/>
      <c r="F47" s="829"/>
    </row>
    <row r="48" spans="2:6" x14ac:dyDescent="0.25">
      <c r="B48" s="20" t="s">
        <v>141</v>
      </c>
      <c r="C48" s="21" t="s">
        <v>142</v>
      </c>
      <c r="D48" s="837"/>
      <c r="E48" s="837"/>
      <c r="F48" s="830"/>
    </row>
    <row r="49" spans="2:6" x14ac:dyDescent="0.25">
      <c r="B49" s="22" t="s">
        <v>259</v>
      </c>
      <c r="C49" s="23">
        <v>160</v>
      </c>
      <c r="D49" s="837"/>
      <c r="E49" s="837"/>
      <c r="F49" s="830"/>
    </row>
    <row r="50" spans="2:6" x14ac:dyDescent="0.25">
      <c r="B50" s="24" t="s">
        <v>260</v>
      </c>
      <c r="C50" s="23">
        <v>161</v>
      </c>
      <c r="D50" s="837"/>
      <c r="E50" s="837"/>
    </row>
    <row r="51" spans="2:6" x14ac:dyDescent="0.25">
      <c r="B51" s="24" t="s">
        <v>261</v>
      </c>
      <c r="C51" s="23">
        <v>162</v>
      </c>
      <c r="D51" s="837"/>
      <c r="E51" s="837"/>
      <c r="F51" s="830"/>
    </row>
    <row r="52" spans="2:6" x14ac:dyDescent="0.25">
      <c r="B52" s="22" t="s">
        <v>262</v>
      </c>
      <c r="C52" s="23">
        <v>163</v>
      </c>
      <c r="D52" s="837"/>
      <c r="E52" s="837"/>
      <c r="F52" s="828"/>
    </row>
    <row r="53" spans="2:6" x14ac:dyDescent="0.25">
      <c r="B53" s="22" t="s">
        <v>263</v>
      </c>
      <c r="C53" s="23" t="s">
        <v>264</v>
      </c>
      <c r="D53" s="837"/>
      <c r="E53" s="837"/>
      <c r="F53" s="828"/>
    </row>
    <row r="54" spans="2:6" x14ac:dyDescent="0.25">
      <c r="B54" s="20" t="s">
        <v>143</v>
      </c>
      <c r="C54" s="21">
        <v>168</v>
      </c>
      <c r="D54" s="837"/>
      <c r="E54" s="837"/>
      <c r="F54" s="828"/>
    </row>
    <row r="55" spans="2:6" x14ac:dyDescent="0.25">
      <c r="B55" s="20" t="s">
        <v>144</v>
      </c>
      <c r="C55" s="21" t="s">
        <v>145</v>
      </c>
      <c r="D55" s="837"/>
      <c r="E55" s="837"/>
      <c r="F55" s="820"/>
    </row>
    <row r="56" spans="2:6" x14ac:dyDescent="0.25">
      <c r="B56" s="20" t="s">
        <v>146</v>
      </c>
      <c r="C56" s="21">
        <v>17</v>
      </c>
      <c r="D56" s="837"/>
      <c r="E56" s="837"/>
      <c r="F56" s="828"/>
    </row>
    <row r="57" spans="2:6" x14ac:dyDescent="0.25">
      <c r="B57" s="22" t="s">
        <v>147</v>
      </c>
      <c r="C57" s="23" t="s">
        <v>148</v>
      </c>
      <c r="D57" s="837"/>
      <c r="E57" s="837"/>
      <c r="F57" s="828"/>
    </row>
    <row r="58" spans="2:6" x14ac:dyDescent="0.25">
      <c r="B58" s="24" t="s">
        <v>149</v>
      </c>
      <c r="C58" s="23" t="s">
        <v>150</v>
      </c>
      <c r="D58" s="837"/>
      <c r="E58" s="837"/>
      <c r="F58" s="828"/>
    </row>
    <row r="59" spans="2:6" x14ac:dyDescent="0.25">
      <c r="B59" s="24" t="s">
        <v>151</v>
      </c>
      <c r="C59" s="23">
        <v>174</v>
      </c>
      <c r="D59" s="837"/>
      <c r="E59" s="837"/>
      <c r="F59" s="828"/>
    </row>
    <row r="60" spans="2:6" x14ac:dyDescent="0.25">
      <c r="B60" s="22" t="s">
        <v>152</v>
      </c>
      <c r="C60" s="23">
        <v>175</v>
      </c>
      <c r="D60" s="837"/>
      <c r="E60" s="837"/>
      <c r="F60" s="828"/>
    </row>
    <row r="61" spans="2:6" x14ac:dyDescent="0.25">
      <c r="B61" s="22" t="s">
        <v>153</v>
      </c>
      <c r="C61" s="23">
        <v>176</v>
      </c>
      <c r="D61" s="837"/>
      <c r="E61" s="837"/>
      <c r="F61" s="828"/>
    </row>
    <row r="62" spans="2:6" x14ac:dyDescent="0.25">
      <c r="B62" s="22" t="s">
        <v>154</v>
      </c>
      <c r="C62" s="23" t="s">
        <v>155</v>
      </c>
      <c r="D62" s="837"/>
      <c r="E62" s="837"/>
      <c r="F62" s="828"/>
    </row>
    <row r="63" spans="2:6" x14ac:dyDescent="0.25">
      <c r="B63" s="20" t="s">
        <v>156</v>
      </c>
      <c r="C63" s="21" t="s">
        <v>157</v>
      </c>
      <c r="D63" s="837"/>
      <c r="E63" s="837"/>
      <c r="F63" s="821"/>
    </row>
    <row r="64" spans="2:6" x14ac:dyDescent="0.25">
      <c r="B64" s="22" t="s">
        <v>158</v>
      </c>
      <c r="C64" s="23">
        <v>42</v>
      </c>
      <c r="D64" s="837"/>
      <c r="E64" s="837"/>
      <c r="F64" s="828"/>
    </row>
    <row r="65" spans="2:6" x14ac:dyDescent="0.25">
      <c r="B65" s="22" t="s">
        <v>147</v>
      </c>
      <c r="C65" s="23">
        <v>43</v>
      </c>
      <c r="D65" s="837"/>
      <c r="E65" s="837"/>
      <c r="F65" s="828"/>
    </row>
    <row r="66" spans="2:6" x14ac:dyDescent="0.25">
      <c r="B66" s="24" t="s">
        <v>149</v>
      </c>
      <c r="C66" s="23" t="s">
        <v>159</v>
      </c>
      <c r="D66" s="837"/>
      <c r="E66" s="837"/>
      <c r="F66" s="828"/>
    </row>
    <row r="67" spans="2:6" x14ac:dyDescent="0.25">
      <c r="B67" s="24" t="s">
        <v>151</v>
      </c>
      <c r="C67" s="23">
        <v>439</v>
      </c>
      <c r="D67" s="837"/>
      <c r="E67" s="837"/>
      <c r="F67" s="828"/>
    </row>
    <row r="68" spans="2:6" x14ac:dyDescent="0.25">
      <c r="B68" s="22" t="s">
        <v>152</v>
      </c>
      <c r="C68" s="23">
        <v>44</v>
      </c>
      <c r="D68" s="837"/>
      <c r="E68" s="837"/>
      <c r="F68" s="828"/>
    </row>
    <row r="69" spans="2:6" x14ac:dyDescent="0.25">
      <c r="B69" s="24" t="s">
        <v>160</v>
      </c>
      <c r="C69" s="23" t="s">
        <v>161</v>
      </c>
      <c r="D69" s="837"/>
      <c r="E69" s="837"/>
      <c r="F69" s="828"/>
    </row>
    <row r="70" spans="2:6" x14ac:dyDescent="0.25">
      <c r="B70" s="24" t="s">
        <v>162</v>
      </c>
      <c r="C70" s="23">
        <v>441</v>
      </c>
      <c r="D70" s="837"/>
      <c r="E70" s="837"/>
      <c r="F70" s="828"/>
    </row>
    <row r="71" spans="2:6" x14ac:dyDescent="0.25">
      <c r="B71" s="22" t="s">
        <v>153</v>
      </c>
      <c r="C71" s="23">
        <v>46</v>
      </c>
      <c r="D71" s="837"/>
      <c r="E71" s="837"/>
      <c r="F71" s="828"/>
    </row>
    <row r="72" spans="2:6" x14ac:dyDescent="0.25">
      <c r="B72" s="22" t="s">
        <v>163</v>
      </c>
      <c r="C72" s="23">
        <v>45</v>
      </c>
      <c r="D72" s="837"/>
      <c r="E72" s="837"/>
      <c r="F72" s="828"/>
    </row>
    <row r="73" spans="2:6" x14ac:dyDescent="0.25">
      <c r="B73" s="24" t="s">
        <v>164</v>
      </c>
      <c r="C73" s="23" t="s">
        <v>165</v>
      </c>
      <c r="D73" s="837"/>
      <c r="E73" s="837"/>
      <c r="F73" s="828"/>
    </row>
    <row r="74" spans="2:6" x14ac:dyDescent="0.25">
      <c r="B74" s="24" t="s">
        <v>166</v>
      </c>
      <c r="C74" s="23" t="s">
        <v>167</v>
      </c>
      <c r="D74" s="837"/>
      <c r="E74" s="837"/>
      <c r="F74" s="828"/>
    </row>
    <row r="75" spans="2:6" x14ac:dyDescent="0.25">
      <c r="B75" s="22" t="s">
        <v>154</v>
      </c>
      <c r="C75" s="23" t="s">
        <v>168</v>
      </c>
      <c r="D75" s="837"/>
      <c r="E75" s="837"/>
      <c r="F75" s="828"/>
    </row>
    <row r="76" spans="2:6" x14ac:dyDescent="0.25">
      <c r="B76" s="20" t="s">
        <v>104</v>
      </c>
      <c r="C76" s="21" t="s">
        <v>169</v>
      </c>
      <c r="D76" s="837"/>
      <c r="E76" s="837"/>
      <c r="F76" s="821"/>
    </row>
    <row r="77" spans="2:6" x14ac:dyDescent="0.25">
      <c r="B77" s="25" t="s">
        <v>170</v>
      </c>
      <c r="C77" s="26" t="s">
        <v>171</v>
      </c>
      <c r="D77" s="836"/>
      <c r="E77" s="836"/>
      <c r="F77" s="831"/>
    </row>
    <row r="78" spans="2:6" x14ac:dyDescent="0.25">
      <c r="D78" s="834"/>
      <c r="F78" s="637"/>
    </row>
    <row r="79" spans="2:6" x14ac:dyDescent="0.25">
      <c r="D79" s="818"/>
      <c r="F79" s="637"/>
    </row>
    <row r="80" spans="2:6" x14ac:dyDescent="0.25">
      <c r="F80" s="637"/>
    </row>
    <row r="81" spans="6:6" x14ac:dyDescent="0.25">
      <c r="F81" s="638"/>
    </row>
    <row r="82" spans="6:6" x14ac:dyDescent="0.25">
      <c r="F82" s="834"/>
    </row>
  </sheetData>
  <hyperlinks>
    <hyperlink ref="C1" location="'Index - Summary'!A1" display="Index" xr:uid="{1BA5015C-3F22-44BD-BFE7-AD105BFA89DA}"/>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3E61C-A411-42E8-A113-8995FEC94362}">
  <dimension ref="A1:L87"/>
  <sheetViews>
    <sheetView workbookViewId="0">
      <selection activeCell="C3" sqref="C3:F10"/>
    </sheetView>
  </sheetViews>
  <sheetFormatPr defaultRowHeight="15" x14ac:dyDescent="0.25"/>
  <cols>
    <col min="1" max="1" width="3.7109375" customWidth="1"/>
    <col min="2" max="2" width="68.140625" bestFit="1" customWidth="1"/>
    <col min="4" max="6" width="20.7109375" customWidth="1"/>
  </cols>
  <sheetData>
    <row r="1" spans="1:12" ht="21" x14ac:dyDescent="0.35">
      <c r="A1" s="17"/>
      <c r="B1" s="1059" t="s">
        <v>0</v>
      </c>
      <c r="C1" s="1059"/>
      <c r="D1" s="1059"/>
      <c r="E1" s="1059"/>
      <c r="F1" s="1059"/>
      <c r="G1" s="1059"/>
      <c r="H1" s="1059"/>
      <c r="I1" s="1059"/>
      <c r="J1" s="1059"/>
      <c r="K1" s="1059"/>
      <c r="L1" s="1059"/>
    </row>
    <row r="2" spans="1:12" ht="19.5" thickBot="1" x14ac:dyDescent="0.35">
      <c r="A2" s="17"/>
      <c r="B2" s="641">
        <f>IF(' NB(72)'!D1=0,'NB (77)'!D1,' NB(72)'!D1)</f>
        <v>0</v>
      </c>
      <c r="C2" s="17"/>
      <c r="D2" s="17"/>
      <c r="E2" s="17"/>
      <c r="F2" s="17"/>
      <c r="G2" s="17"/>
      <c r="H2" s="17"/>
      <c r="I2" s="17"/>
      <c r="J2" s="17"/>
      <c r="K2" s="17"/>
      <c r="L2" s="17"/>
    </row>
    <row r="3" spans="1:12" ht="15.75" x14ac:dyDescent="0.25">
      <c r="A3" s="17"/>
      <c r="B3" s="77" t="s">
        <v>115</v>
      </c>
      <c r="C3" s="1060"/>
      <c r="D3" s="1061"/>
      <c r="E3" s="1061"/>
      <c r="F3" s="1062"/>
      <c r="G3" s="17"/>
      <c r="H3" s="69"/>
      <c r="I3" s="69"/>
      <c r="J3" s="69"/>
      <c r="K3" s="69"/>
      <c r="L3" s="69"/>
    </row>
    <row r="4" spans="1:12" ht="15.75" x14ac:dyDescent="0.25">
      <c r="A4" s="17"/>
      <c r="B4" s="78" t="s">
        <v>1</v>
      </c>
      <c r="C4" s="1063"/>
      <c r="D4" s="1064"/>
      <c r="E4" s="1064"/>
      <c r="F4" s="1065"/>
      <c r="G4" s="17"/>
      <c r="H4" s="67"/>
      <c r="I4" s="67"/>
      <c r="J4" s="67"/>
      <c r="K4" s="67"/>
      <c r="L4" s="67"/>
    </row>
    <row r="5" spans="1:12" ht="15.75" x14ac:dyDescent="0.25">
      <c r="A5" s="17"/>
      <c r="B5" s="79"/>
      <c r="C5" s="1056"/>
      <c r="D5" s="1057"/>
      <c r="E5" s="1057"/>
      <c r="F5" s="1058"/>
      <c r="G5" s="17"/>
      <c r="H5" s="68"/>
      <c r="I5" s="68"/>
      <c r="J5" s="68"/>
      <c r="K5" s="68"/>
      <c r="L5" s="68"/>
    </row>
    <row r="6" spans="1:12" ht="15.75" x14ac:dyDescent="0.25">
      <c r="A6" s="17"/>
      <c r="B6" s="80"/>
      <c r="C6" s="1070"/>
      <c r="D6" s="1071"/>
      <c r="E6" s="1071"/>
      <c r="F6" s="1072"/>
      <c r="G6" s="17"/>
      <c r="H6" s="67"/>
      <c r="I6" s="67"/>
      <c r="J6" s="67"/>
      <c r="K6" s="67"/>
      <c r="L6" s="67"/>
    </row>
    <row r="7" spans="1:12" ht="15.75" x14ac:dyDescent="0.25">
      <c r="A7" s="17"/>
      <c r="B7" s="81" t="s">
        <v>2</v>
      </c>
      <c r="C7" s="1073"/>
      <c r="D7" s="1074"/>
      <c r="E7" s="1074"/>
      <c r="F7" s="1075"/>
      <c r="G7" s="17"/>
      <c r="H7" s="67"/>
      <c r="I7" s="67"/>
      <c r="J7" s="67"/>
      <c r="K7" s="67"/>
      <c r="L7" s="67"/>
    </row>
    <row r="8" spans="1:12" ht="15.75" x14ac:dyDescent="0.25">
      <c r="A8" s="17"/>
      <c r="B8" s="81" t="s">
        <v>116</v>
      </c>
      <c r="C8" s="1076"/>
      <c r="D8" s="1074"/>
      <c r="E8" s="1074"/>
      <c r="F8" s="1075"/>
      <c r="G8" s="17"/>
      <c r="H8" s="70"/>
      <c r="I8" s="70"/>
      <c r="J8" s="70"/>
      <c r="K8" s="70"/>
      <c r="L8" s="70"/>
    </row>
    <row r="9" spans="1:12" ht="15.75" x14ac:dyDescent="0.25">
      <c r="A9" s="17"/>
      <c r="B9" s="78" t="s">
        <v>114</v>
      </c>
      <c r="C9" s="1063"/>
      <c r="D9" s="1064"/>
      <c r="E9" s="1064"/>
      <c r="F9" s="1065"/>
      <c r="G9" s="17"/>
      <c r="H9" s="19"/>
      <c r="I9" s="19"/>
      <c r="J9" s="18"/>
      <c r="K9" s="17"/>
      <c r="L9" s="17"/>
    </row>
    <row r="10" spans="1:12" ht="16.5" thickBot="1" x14ac:dyDescent="0.3">
      <c r="A10" s="17"/>
      <c r="B10" s="82" t="s">
        <v>4</v>
      </c>
      <c r="C10" s="1066"/>
      <c r="D10" s="1067"/>
      <c r="E10" s="1067"/>
      <c r="F10" s="1068"/>
      <c r="G10" s="17"/>
      <c r="H10" s="17"/>
      <c r="I10" s="17"/>
      <c r="J10" s="17"/>
      <c r="K10" s="17"/>
      <c r="L10" s="17"/>
    </row>
    <row r="11" spans="1:12" ht="16.5" thickBot="1" x14ac:dyDescent="0.3">
      <c r="A11" s="17"/>
      <c r="B11" s="17"/>
      <c r="C11" s="819">
        <v>43321</v>
      </c>
      <c r="D11" s="17"/>
      <c r="E11" s="17"/>
      <c r="F11" s="17"/>
      <c r="G11" s="17"/>
      <c r="H11" s="17"/>
      <c r="I11" s="17"/>
      <c r="J11" s="17"/>
      <c r="K11" s="17"/>
      <c r="L11" s="17"/>
    </row>
    <row r="12" spans="1:12" ht="16.5" thickBot="1" x14ac:dyDescent="0.3">
      <c r="A12" s="19"/>
      <c r="B12" s="34"/>
      <c r="C12" s="83" t="s">
        <v>113</v>
      </c>
      <c r="D12" s="36"/>
      <c r="E12" s="36"/>
      <c r="F12" s="36"/>
      <c r="G12" s="36"/>
      <c r="H12" s="1069"/>
      <c r="I12" s="1069"/>
      <c r="J12" s="1069"/>
      <c r="K12" s="1069"/>
      <c r="L12" s="1069"/>
    </row>
    <row r="13" spans="1:12" ht="16.5" thickBot="1" x14ac:dyDescent="0.3">
      <c r="A13" s="19"/>
      <c r="B13" s="86" t="s">
        <v>31</v>
      </c>
      <c r="C13" s="83" t="s">
        <v>113</v>
      </c>
      <c r="D13" s="37"/>
      <c r="E13" s="38"/>
      <c r="F13" s="37"/>
      <c r="G13" s="37"/>
      <c r="H13" s="33"/>
      <c r="I13" s="33"/>
      <c r="J13" s="33"/>
      <c r="K13" s="33"/>
      <c r="L13" s="33"/>
    </row>
    <row r="14" spans="1:12" ht="16.5" thickBot="1" x14ac:dyDescent="0.3">
      <c r="A14" s="19"/>
      <c r="B14" s="35"/>
      <c r="C14" s="84" t="s">
        <v>113</v>
      </c>
      <c r="D14" s="39"/>
      <c r="E14" s="39"/>
      <c r="F14" s="39"/>
      <c r="G14" s="39"/>
      <c r="H14" s="33"/>
      <c r="I14" s="33"/>
      <c r="J14" s="33"/>
      <c r="K14" s="33"/>
      <c r="L14" s="33"/>
    </row>
    <row r="15" spans="1:12" x14ac:dyDescent="0.25">
      <c r="A15" s="19"/>
      <c r="B15" s="19"/>
      <c r="C15" s="19"/>
      <c r="D15" s="19"/>
      <c r="E15" s="19"/>
      <c r="F15" s="19"/>
      <c r="G15" s="19"/>
    </row>
    <row r="16" spans="1:12" x14ac:dyDescent="0.25">
      <c r="A16" s="19"/>
      <c r="B16" s="6" t="s">
        <v>110</v>
      </c>
      <c r="C16" s="85" t="s">
        <v>111</v>
      </c>
      <c r="D16" s="40" t="s">
        <v>242</v>
      </c>
      <c r="E16" s="40"/>
      <c r="F16" s="40"/>
      <c r="G16" s="40"/>
    </row>
    <row r="17" spans="1:7" x14ac:dyDescent="0.25">
      <c r="A17" s="19"/>
      <c r="B17" s="19"/>
      <c r="C17" s="19"/>
      <c r="D17" s="40" t="s">
        <v>30</v>
      </c>
      <c r="E17" s="7"/>
      <c r="F17" s="7"/>
      <c r="G17" s="7"/>
    </row>
    <row r="18" spans="1:7" x14ac:dyDescent="0.25">
      <c r="A18" s="19"/>
      <c r="B18" s="8" t="s">
        <v>83</v>
      </c>
      <c r="C18" s="9"/>
      <c r="D18" s="10"/>
      <c r="E18" s="10"/>
      <c r="F18" s="10"/>
      <c r="G18" s="10"/>
    </row>
    <row r="19" spans="1:7" x14ac:dyDescent="0.25">
      <c r="A19" s="19"/>
      <c r="B19" s="27" t="s">
        <v>84</v>
      </c>
      <c r="C19" s="28" t="s">
        <v>85</v>
      </c>
      <c r="D19" s="11"/>
      <c r="E19" s="11"/>
      <c r="F19" s="11"/>
      <c r="G19" s="11"/>
    </row>
    <row r="20" spans="1:7" x14ac:dyDescent="0.25">
      <c r="A20" s="19"/>
      <c r="B20" s="27" t="s">
        <v>86</v>
      </c>
      <c r="C20" s="28">
        <v>20</v>
      </c>
      <c r="D20" s="12"/>
      <c r="E20" s="12"/>
      <c r="F20" s="12"/>
      <c r="G20" s="12"/>
    </row>
    <row r="21" spans="1:7" x14ac:dyDescent="0.25">
      <c r="A21" s="19"/>
      <c r="B21" s="27" t="s">
        <v>87</v>
      </c>
      <c r="C21" s="28">
        <v>21</v>
      </c>
      <c r="D21" s="12"/>
      <c r="E21" s="12"/>
      <c r="F21" s="12"/>
      <c r="G21" s="12"/>
    </row>
    <row r="22" spans="1:7" x14ac:dyDescent="0.25">
      <c r="A22" s="19"/>
      <c r="B22" s="27" t="s">
        <v>88</v>
      </c>
      <c r="C22" s="28" t="s">
        <v>89</v>
      </c>
      <c r="D22" s="12"/>
      <c r="E22" s="12"/>
      <c r="F22" s="12"/>
      <c r="G22" s="12"/>
    </row>
    <row r="23" spans="1:7" x14ac:dyDescent="0.25">
      <c r="A23" s="19"/>
      <c r="B23" s="29" t="s">
        <v>45</v>
      </c>
      <c r="C23" s="30">
        <v>22</v>
      </c>
      <c r="D23" s="13"/>
      <c r="E23" s="13"/>
      <c r="F23" s="13"/>
      <c r="G23" s="13"/>
    </row>
    <row r="24" spans="1:7" x14ac:dyDescent="0.25">
      <c r="A24" s="19"/>
      <c r="B24" s="29" t="s">
        <v>47</v>
      </c>
      <c r="C24" s="30">
        <v>23</v>
      </c>
      <c r="D24" s="13"/>
      <c r="E24" s="13"/>
      <c r="F24" s="13"/>
      <c r="G24" s="13"/>
    </row>
    <row r="25" spans="1:7" x14ac:dyDescent="0.25">
      <c r="A25" s="19"/>
      <c r="B25" s="29" t="s">
        <v>49</v>
      </c>
      <c r="C25" s="30">
        <v>24</v>
      </c>
      <c r="D25" s="13"/>
      <c r="E25" s="13"/>
      <c r="F25" s="13"/>
      <c r="G25" s="13"/>
    </row>
    <row r="26" spans="1:7" x14ac:dyDescent="0.25">
      <c r="A26" s="19"/>
      <c r="B26" s="29" t="s">
        <v>51</v>
      </c>
      <c r="C26" s="30">
        <v>25</v>
      </c>
      <c r="D26" s="13"/>
      <c r="E26" s="13"/>
      <c r="F26" s="13"/>
      <c r="G26" s="13"/>
    </row>
    <row r="27" spans="1:7" x14ac:dyDescent="0.25">
      <c r="A27" s="19"/>
      <c r="B27" s="29" t="s">
        <v>53</v>
      </c>
      <c r="C27" s="30">
        <v>26</v>
      </c>
      <c r="D27" s="13"/>
      <c r="E27" s="13"/>
      <c r="F27" s="13"/>
      <c r="G27" s="13"/>
    </row>
    <row r="28" spans="1:7" x14ac:dyDescent="0.25">
      <c r="A28" s="19"/>
      <c r="B28" s="29" t="s">
        <v>55</v>
      </c>
      <c r="C28" s="30">
        <v>27</v>
      </c>
      <c r="D28" s="13"/>
      <c r="E28" s="13"/>
      <c r="F28" s="13"/>
      <c r="G28" s="13"/>
    </row>
    <row r="29" spans="1:7" x14ac:dyDescent="0.25">
      <c r="A29" s="19"/>
      <c r="B29" s="27" t="s">
        <v>90</v>
      </c>
      <c r="C29" s="28">
        <v>28</v>
      </c>
      <c r="D29" s="12"/>
      <c r="E29" s="12"/>
      <c r="F29" s="12"/>
      <c r="G29" s="12"/>
    </row>
    <row r="30" spans="1:7" x14ac:dyDescent="0.25">
      <c r="A30" s="19"/>
      <c r="B30" s="27" t="s">
        <v>91</v>
      </c>
      <c r="C30" s="28" t="s">
        <v>92</v>
      </c>
      <c r="D30" s="11"/>
      <c r="E30" s="11"/>
      <c r="F30" s="11"/>
      <c r="G30" s="11"/>
    </row>
    <row r="31" spans="1:7" x14ac:dyDescent="0.25">
      <c r="A31" s="19"/>
      <c r="B31" s="27" t="s">
        <v>93</v>
      </c>
      <c r="C31" s="28">
        <v>29</v>
      </c>
      <c r="D31" s="12"/>
      <c r="E31" s="12"/>
      <c r="F31" s="12"/>
      <c r="G31" s="12"/>
    </row>
    <row r="32" spans="1:7" x14ac:dyDescent="0.25">
      <c r="A32" s="19"/>
      <c r="B32" s="29" t="s">
        <v>69</v>
      </c>
      <c r="C32" s="30">
        <v>290</v>
      </c>
      <c r="D32" s="13"/>
      <c r="E32" s="13"/>
      <c r="F32" s="13"/>
      <c r="G32" s="13"/>
    </row>
    <row r="33" spans="1:7" x14ac:dyDescent="0.25">
      <c r="A33" s="19"/>
      <c r="B33" s="29" t="s">
        <v>70</v>
      </c>
      <c r="C33" s="30">
        <v>291</v>
      </c>
      <c r="D33" s="13"/>
      <c r="E33" s="13"/>
      <c r="F33" s="13"/>
      <c r="G33" s="13"/>
    </row>
    <row r="34" spans="1:7" x14ac:dyDescent="0.25">
      <c r="A34" s="19"/>
      <c r="B34" s="27" t="s">
        <v>94</v>
      </c>
      <c r="C34" s="28">
        <v>3</v>
      </c>
      <c r="D34" s="12"/>
      <c r="E34" s="12"/>
      <c r="F34" s="12"/>
      <c r="G34" s="12"/>
    </row>
    <row r="35" spans="1:7" x14ac:dyDescent="0.25">
      <c r="A35" s="19"/>
      <c r="B35" s="29" t="s">
        <v>95</v>
      </c>
      <c r="C35" s="30" t="s">
        <v>96</v>
      </c>
      <c r="D35" s="13"/>
      <c r="E35" s="13"/>
      <c r="F35" s="13"/>
      <c r="G35" s="13"/>
    </row>
    <row r="36" spans="1:7" x14ac:dyDescent="0.25">
      <c r="A36" s="19"/>
      <c r="B36" s="29" t="s">
        <v>97</v>
      </c>
      <c r="C36" s="30">
        <v>37</v>
      </c>
      <c r="D36" s="13"/>
      <c r="E36" s="13"/>
      <c r="F36" s="13"/>
      <c r="G36" s="13"/>
    </row>
    <row r="37" spans="1:7" x14ac:dyDescent="0.25">
      <c r="A37" s="19"/>
      <c r="B37" s="27" t="s">
        <v>98</v>
      </c>
      <c r="C37" s="28" t="s">
        <v>99</v>
      </c>
      <c r="D37" s="12"/>
      <c r="E37" s="12"/>
      <c r="F37" s="12"/>
      <c r="G37" s="12"/>
    </row>
    <row r="38" spans="1:7" x14ac:dyDescent="0.25">
      <c r="A38" s="19"/>
      <c r="B38" s="29" t="s">
        <v>69</v>
      </c>
      <c r="C38" s="30">
        <v>40</v>
      </c>
      <c r="D38" s="13"/>
      <c r="E38" s="13"/>
      <c r="F38" s="13"/>
      <c r="G38" s="13"/>
    </row>
    <row r="39" spans="1:7" x14ac:dyDescent="0.25">
      <c r="A39" s="19"/>
      <c r="B39" s="29" t="s">
        <v>70</v>
      </c>
      <c r="C39" s="30">
        <v>41</v>
      </c>
      <c r="D39" s="13"/>
      <c r="E39" s="13"/>
      <c r="F39" s="13"/>
      <c r="G39" s="13"/>
    </row>
    <row r="40" spans="1:7" x14ac:dyDescent="0.25">
      <c r="A40" s="19"/>
      <c r="B40" s="27" t="s">
        <v>100</v>
      </c>
      <c r="C40" s="28" t="s">
        <v>101</v>
      </c>
      <c r="D40" s="12"/>
      <c r="E40" s="12"/>
      <c r="F40" s="12"/>
      <c r="G40" s="12"/>
    </row>
    <row r="41" spans="1:7" x14ac:dyDescent="0.25">
      <c r="A41" s="19"/>
      <c r="B41" s="27" t="s">
        <v>102</v>
      </c>
      <c r="C41" s="28" t="s">
        <v>103</v>
      </c>
      <c r="D41" s="12"/>
      <c r="E41" s="12"/>
      <c r="F41" s="12"/>
      <c r="G41" s="12"/>
    </row>
    <row r="42" spans="1:7" x14ac:dyDescent="0.25">
      <c r="A42" s="19"/>
      <c r="B42" s="27" t="s">
        <v>104</v>
      </c>
      <c r="C42" s="28" t="s">
        <v>105</v>
      </c>
      <c r="D42" s="12"/>
      <c r="E42" s="12"/>
      <c r="F42" s="12"/>
      <c r="G42" s="12"/>
    </row>
    <row r="43" spans="1:7" x14ac:dyDescent="0.25">
      <c r="A43" s="19"/>
      <c r="B43" s="31" t="s">
        <v>106</v>
      </c>
      <c r="C43" s="32" t="s">
        <v>107</v>
      </c>
      <c r="D43" s="14"/>
      <c r="E43" s="14"/>
      <c r="F43" s="14"/>
      <c r="G43" s="14"/>
    </row>
    <row r="44" spans="1:7" x14ac:dyDescent="0.25">
      <c r="A44" s="19"/>
      <c r="B44" s="19"/>
      <c r="C44" s="15"/>
      <c r="D44" s="3"/>
      <c r="E44" s="3"/>
      <c r="F44" s="3"/>
      <c r="G44" s="3"/>
    </row>
    <row r="45" spans="1:7" x14ac:dyDescent="0.25">
      <c r="A45" s="19"/>
      <c r="B45" s="8" t="s">
        <v>112</v>
      </c>
      <c r="C45" s="9"/>
      <c r="D45" s="16"/>
      <c r="E45" s="16"/>
      <c r="F45" s="16"/>
      <c r="G45" s="16"/>
    </row>
    <row r="46" spans="1:7" x14ac:dyDescent="0.25">
      <c r="A46" s="19"/>
      <c r="B46" s="20" t="s">
        <v>123</v>
      </c>
      <c r="C46" s="21" t="s">
        <v>124</v>
      </c>
      <c r="D46" s="19"/>
      <c r="E46" s="19"/>
      <c r="F46" s="19"/>
      <c r="G46" s="19"/>
    </row>
    <row r="47" spans="1:7" x14ac:dyDescent="0.25">
      <c r="A47" s="19"/>
      <c r="B47" s="20" t="s">
        <v>125</v>
      </c>
      <c r="C47" s="21">
        <v>10</v>
      </c>
      <c r="D47" s="19"/>
      <c r="E47" s="19"/>
      <c r="F47" s="19"/>
      <c r="G47" s="19"/>
    </row>
    <row r="48" spans="1:7" x14ac:dyDescent="0.25">
      <c r="A48" s="19"/>
      <c r="B48" s="22" t="s">
        <v>126</v>
      </c>
      <c r="C48" s="23">
        <v>100</v>
      </c>
      <c r="D48" s="19"/>
      <c r="E48" s="19"/>
      <c r="F48" s="19"/>
      <c r="G48" s="19"/>
    </row>
    <row r="49" spans="1:7" x14ac:dyDescent="0.25">
      <c r="A49" s="19"/>
      <c r="B49" s="22" t="s">
        <v>127</v>
      </c>
      <c r="C49" s="23">
        <v>101</v>
      </c>
      <c r="D49" s="19"/>
      <c r="E49" s="19"/>
      <c r="F49" s="19"/>
      <c r="G49" s="19"/>
    </row>
    <row r="50" spans="1:7" x14ac:dyDescent="0.25">
      <c r="A50" s="19"/>
      <c r="B50" s="20" t="s">
        <v>128</v>
      </c>
      <c r="C50" s="21">
        <v>11</v>
      </c>
      <c r="D50" s="19"/>
      <c r="E50" s="19"/>
      <c r="F50" s="19"/>
      <c r="G50" s="19"/>
    </row>
    <row r="51" spans="1:7" x14ac:dyDescent="0.25">
      <c r="A51" s="19"/>
      <c r="B51" s="20" t="s">
        <v>129</v>
      </c>
      <c r="C51" s="21">
        <v>12</v>
      </c>
      <c r="D51" s="19"/>
      <c r="E51" s="19"/>
      <c r="F51" s="19"/>
      <c r="G51" s="19"/>
    </row>
    <row r="52" spans="1:7" x14ac:dyDescent="0.25">
      <c r="A52" s="19"/>
      <c r="B52" s="20" t="s">
        <v>130</v>
      </c>
      <c r="C52" s="21">
        <v>13</v>
      </c>
      <c r="D52" s="19"/>
      <c r="E52" s="19"/>
      <c r="F52" s="19"/>
      <c r="G52" s="19"/>
    </row>
    <row r="53" spans="1:7" x14ac:dyDescent="0.25">
      <c r="A53" s="19"/>
      <c r="B53" s="22" t="s">
        <v>131</v>
      </c>
      <c r="C53" s="23">
        <v>130</v>
      </c>
      <c r="D53" s="19"/>
      <c r="E53" s="19"/>
      <c r="F53" s="19"/>
      <c r="G53" s="19"/>
    </row>
    <row r="54" spans="1:7" x14ac:dyDescent="0.25">
      <c r="A54" s="19"/>
      <c r="B54" s="22" t="s">
        <v>132</v>
      </c>
      <c r="C54" s="23">
        <v>131</v>
      </c>
      <c r="D54" s="19"/>
      <c r="E54" s="19"/>
      <c r="F54" s="19"/>
      <c r="G54" s="19"/>
    </row>
    <row r="55" spans="1:7" x14ac:dyDescent="0.25">
      <c r="A55" s="19"/>
      <c r="B55" s="24" t="s">
        <v>133</v>
      </c>
      <c r="C55" s="23">
        <v>1310</v>
      </c>
      <c r="D55" s="19"/>
      <c r="E55" s="19"/>
      <c r="F55" s="19"/>
      <c r="G55" s="19"/>
    </row>
    <row r="56" spans="1:7" x14ac:dyDescent="0.25">
      <c r="A56" s="19"/>
      <c r="B56" s="24" t="s">
        <v>134</v>
      </c>
      <c r="C56" s="23">
        <v>1311</v>
      </c>
      <c r="D56" s="19"/>
      <c r="E56" s="19"/>
      <c r="F56" s="19"/>
      <c r="G56" s="19"/>
    </row>
    <row r="57" spans="1:7" x14ac:dyDescent="0.25">
      <c r="A57" s="19"/>
      <c r="B57" s="22" t="s">
        <v>135</v>
      </c>
      <c r="C57" s="23">
        <v>132</v>
      </c>
      <c r="D57" s="19"/>
      <c r="E57" s="19"/>
      <c r="F57" s="19"/>
      <c r="G57" s="19"/>
    </row>
    <row r="58" spans="1:7" x14ac:dyDescent="0.25">
      <c r="A58" s="19"/>
      <c r="B58" s="22" t="s">
        <v>136</v>
      </c>
      <c r="C58" s="23">
        <v>133</v>
      </c>
      <c r="D58" s="19"/>
      <c r="E58" s="19"/>
      <c r="F58" s="19"/>
      <c r="G58" s="19"/>
    </row>
    <row r="59" spans="1:7" x14ac:dyDescent="0.25">
      <c r="A59" s="19"/>
      <c r="B59" s="20" t="s">
        <v>137</v>
      </c>
      <c r="C59" s="21">
        <v>14</v>
      </c>
      <c r="D59" s="19"/>
      <c r="E59" s="19"/>
      <c r="F59" s="19"/>
      <c r="G59" s="19"/>
    </row>
    <row r="60" spans="1:7" x14ac:dyDescent="0.25">
      <c r="A60" s="19"/>
      <c r="B60" s="20" t="s">
        <v>138</v>
      </c>
      <c r="C60" s="21">
        <v>15</v>
      </c>
      <c r="D60" s="19"/>
      <c r="E60" s="19"/>
      <c r="F60" s="19"/>
      <c r="G60" s="19"/>
    </row>
    <row r="61" spans="1:7" x14ac:dyDescent="0.25">
      <c r="A61" s="19"/>
      <c r="B61" s="20" t="s">
        <v>139</v>
      </c>
      <c r="C61" s="21">
        <v>19</v>
      </c>
      <c r="D61" s="19"/>
      <c r="E61" s="19"/>
      <c r="F61" s="19"/>
      <c r="G61" s="19"/>
    </row>
    <row r="62" spans="1:7" x14ac:dyDescent="0.25">
      <c r="A62" s="19"/>
      <c r="B62" s="20" t="s">
        <v>140</v>
      </c>
      <c r="C62" s="21">
        <v>16</v>
      </c>
      <c r="D62" s="19"/>
      <c r="E62" s="19"/>
      <c r="F62" s="19"/>
      <c r="G62" s="19"/>
    </row>
    <row r="63" spans="1:7" x14ac:dyDescent="0.25">
      <c r="A63" s="19"/>
      <c r="B63" s="20" t="s">
        <v>141</v>
      </c>
      <c r="C63" s="21" t="s">
        <v>142</v>
      </c>
      <c r="D63" s="19"/>
      <c r="E63" s="19"/>
      <c r="F63" s="19"/>
      <c r="G63" s="19"/>
    </row>
    <row r="64" spans="1:7" x14ac:dyDescent="0.25">
      <c r="A64" s="19"/>
      <c r="B64" s="20" t="s">
        <v>143</v>
      </c>
      <c r="C64" s="21">
        <v>168</v>
      </c>
      <c r="D64" s="19"/>
      <c r="E64" s="19"/>
      <c r="F64" s="19"/>
      <c r="G64" s="19"/>
    </row>
    <row r="65" spans="1:7" x14ac:dyDescent="0.25">
      <c r="A65" s="19"/>
      <c r="B65" s="20" t="s">
        <v>144</v>
      </c>
      <c r="C65" s="21" t="s">
        <v>145</v>
      </c>
      <c r="D65" s="19"/>
      <c r="E65" s="19"/>
      <c r="F65" s="19"/>
      <c r="G65" s="19"/>
    </row>
    <row r="66" spans="1:7" x14ac:dyDescent="0.25">
      <c r="A66" s="19"/>
      <c r="B66" s="20" t="s">
        <v>146</v>
      </c>
      <c r="C66" s="21">
        <v>17</v>
      </c>
      <c r="D66" s="19"/>
      <c r="E66" s="19"/>
      <c r="F66" s="19"/>
      <c r="G66" s="19"/>
    </row>
    <row r="67" spans="1:7" x14ac:dyDescent="0.25">
      <c r="A67" s="19"/>
      <c r="B67" s="22" t="s">
        <v>147</v>
      </c>
      <c r="C67" s="23" t="s">
        <v>148</v>
      </c>
      <c r="D67" s="19"/>
      <c r="E67" s="19"/>
      <c r="F67" s="19"/>
      <c r="G67" s="19"/>
    </row>
    <row r="68" spans="1:7" x14ac:dyDescent="0.25">
      <c r="A68" s="19"/>
      <c r="B68" s="24" t="s">
        <v>149</v>
      </c>
      <c r="C68" s="23" t="s">
        <v>150</v>
      </c>
      <c r="D68" s="19"/>
      <c r="E68" s="19"/>
      <c r="F68" s="19"/>
      <c r="G68" s="19"/>
    </row>
    <row r="69" spans="1:7" x14ac:dyDescent="0.25">
      <c r="A69" s="19"/>
      <c r="B69" s="24" t="s">
        <v>151</v>
      </c>
      <c r="C69" s="23">
        <v>174</v>
      </c>
      <c r="D69" s="19"/>
      <c r="E69" s="19"/>
      <c r="F69" s="19"/>
      <c r="G69" s="19"/>
    </row>
    <row r="70" spans="1:7" x14ac:dyDescent="0.25">
      <c r="A70" s="19"/>
      <c r="B70" s="22" t="s">
        <v>152</v>
      </c>
      <c r="C70" s="23">
        <v>175</v>
      </c>
      <c r="D70" s="19"/>
      <c r="E70" s="19"/>
      <c r="F70" s="19"/>
      <c r="G70" s="19"/>
    </row>
    <row r="71" spans="1:7" x14ac:dyDescent="0.25">
      <c r="A71" s="19"/>
      <c r="B71" s="22" t="s">
        <v>153</v>
      </c>
      <c r="C71" s="23">
        <v>176</v>
      </c>
      <c r="D71" s="19"/>
      <c r="E71" s="19"/>
      <c r="F71" s="19"/>
      <c r="G71" s="19"/>
    </row>
    <row r="72" spans="1:7" x14ac:dyDescent="0.25">
      <c r="A72" s="19"/>
      <c r="B72" s="22" t="s">
        <v>154</v>
      </c>
      <c r="C72" s="23" t="s">
        <v>155</v>
      </c>
      <c r="D72" s="19"/>
      <c r="E72" s="19"/>
      <c r="F72" s="19"/>
      <c r="G72" s="19"/>
    </row>
    <row r="73" spans="1:7" x14ac:dyDescent="0.25">
      <c r="A73" s="19"/>
      <c r="B73" s="20" t="s">
        <v>156</v>
      </c>
      <c r="C73" s="21" t="s">
        <v>157</v>
      </c>
      <c r="D73" s="19"/>
      <c r="E73" s="19"/>
      <c r="F73" s="19"/>
      <c r="G73" s="19"/>
    </row>
    <row r="74" spans="1:7" x14ac:dyDescent="0.25">
      <c r="A74" s="19"/>
      <c r="B74" s="22" t="s">
        <v>158</v>
      </c>
      <c r="C74" s="23">
        <v>42</v>
      </c>
      <c r="D74" s="19"/>
      <c r="E74" s="19"/>
      <c r="F74" s="19"/>
      <c r="G74" s="19"/>
    </row>
    <row r="75" spans="1:7" x14ac:dyDescent="0.25">
      <c r="A75" s="19"/>
      <c r="B75" s="22" t="s">
        <v>147</v>
      </c>
      <c r="C75" s="23">
        <v>43</v>
      </c>
      <c r="D75" s="19"/>
      <c r="E75" s="19"/>
      <c r="F75" s="19"/>
      <c r="G75" s="19"/>
    </row>
    <row r="76" spans="1:7" x14ac:dyDescent="0.25">
      <c r="A76" s="19"/>
      <c r="B76" s="24" t="s">
        <v>149</v>
      </c>
      <c r="C76" s="23" t="s">
        <v>159</v>
      </c>
      <c r="D76" s="19"/>
      <c r="E76" s="19"/>
      <c r="F76" s="19"/>
      <c r="G76" s="19"/>
    </row>
    <row r="77" spans="1:7" x14ac:dyDescent="0.25">
      <c r="A77" s="19"/>
      <c r="B77" s="24" t="s">
        <v>151</v>
      </c>
      <c r="C77" s="23">
        <v>439</v>
      </c>
      <c r="D77" s="19"/>
      <c r="E77" s="19"/>
      <c r="F77" s="19"/>
      <c r="G77" s="19"/>
    </row>
    <row r="78" spans="1:7" x14ac:dyDescent="0.25">
      <c r="A78" s="19"/>
      <c r="B78" s="22" t="s">
        <v>152</v>
      </c>
      <c r="C78" s="23">
        <v>44</v>
      </c>
      <c r="D78" s="19"/>
      <c r="E78" s="19"/>
      <c r="F78" s="19"/>
      <c r="G78" s="19"/>
    </row>
    <row r="79" spans="1:7" x14ac:dyDescent="0.25">
      <c r="A79" s="19"/>
      <c r="B79" s="24" t="s">
        <v>160</v>
      </c>
      <c r="C79" s="23" t="s">
        <v>161</v>
      </c>
      <c r="D79" s="19"/>
      <c r="E79" s="19"/>
      <c r="F79" s="19"/>
      <c r="G79" s="19"/>
    </row>
    <row r="80" spans="1:7" x14ac:dyDescent="0.25">
      <c r="A80" s="19"/>
      <c r="B80" s="24" t="s">
        <v>162</v>
      </c>
      <c r="C80" s="23">
        <v>441</v>
      </c>
      <c r="D80" s="19"/>
      <c r="E80" s="19"/>
      <c r="F80" s="19"/>
      <c r="G80" s="19"/>
    </row>
    <row r="81" spans="1:7" x14ac:dyDescent="0.25">
      <c r="A81" s="19"/>
      <c r="B81" s="22" t="s">
        <v>153</v>
      </c>
      <c r="C81" s="23">
        <v>46</v>
      </c>
      <c r="D81" s="19"/>
      <c r="E81" s="19"/>
      <c r="F81" s="19"/>
      <c r="G81" s="19"/>
    </row>
    <row r="82" spans="1:7" x14ac:dyDescent="0.25">
      <c r="A82" s="19"/>
      <c r="B82" s="22" t="s">
        <v>163</v>
      </c>
      <c r="C82" s="23">
        <v>45</v>
      </c>
      <c r="D82" s="19"/>
      <c r="E82" s="19"/>
      <c r="F82" s="19"/>
      <c r="G82" s="19"/>
    </row>
    <row r="83" spans="1:7" x14ac:dyDescent="0.25">
      <c r="A83" s="19"/>
      <c r="B83" s="24" t="s">
        <v>164</v>
      </c>
      <c r="C83" s="23" t="s">
        <v>165</v>
      </c>
      <c r="D83" s="19"/>
      <c r="E83" s="19"/>
      <c r="F83" s="19"/>
      <c r="G83" s="19"/>
    </row>
    <row r="84" spans="1:7" x14ac:dyDescent="0.25">
      <c r="A84" s="19"/>
      <c r="B84" s="24" t="s">
        <v>166</v>
      </c>
      <c r="C84" s="23" t="s">
        <v>167</v>
      </c>
      <c r="D84" s="19"/>
      <c r="E84" s="19"/>
      <c r="F84" s="19"/>
      <c r="G84" s="19"/>
    </row>
    <row r="85" spans="1:7" x14ac:dyDescent="0.25">
      <c r="A85" s="19"/>
      <c r="B85" s="22" t="s">
        <v>154</v>
      </c>
      <c r="C85" s="23" t="s">
        <v>168</v>
      </c>
      <c r="D85" s="19"/>
      <c r="E85" s="19"/>
      <c r="F85" s="19"/>
      <c r="G85" s="19"/>
    </row>
    <row r="86" spans="1:7" x14ac:dyDescent="0.25">
      <c r="A86" s="19"/>
      <c r="B86" s="20" t="s">
        <v>104</v>
      </c>
      <c r="C86" s="21" t="s">
        <v>169</v>
      </c>
      <c r="D86" s="19"/>
      <c r="E86" s="19"/>
      <c r="F86" s="19"/>
      <c r="G86" s="19"/>
    </row>
    <row r="87" spans="1:7" x14ac:dyDescent="0.25">
      <c r="A87" s="19"/>
      <c r="B87" s="25" t="s">
        <v>170</v>
      </c>
      <c r="C87" s="26" t="s">
        <v>171</v>
      </c>
      <c r="D87" s="42"/>
      <c r="E87" s="42"/>
      <c r="F87" s="42"/>
      <c r="G87" s="42"/>
    </row>
  </sheetData>
  <mergeCells count="10">
    <mergeCell ref="C10:F10"/>
    <mergeCell ref="H12:L12"/>
    <mergeCell ref="C6:F6"/>
    <mergeCell ref="C7:F7"/>
    <mergeCell ref="C8:F8"/>
    <mergeCell ref="C5:F5"/>
    <mergeCell ref="B1:L1"/>
    <mergeCell ref="C3:F3"/>
    <mergeCell ref="C4:F4"/>
    <mergeCell ref="C9:F9"/>
  </mergeCells>
  <hyperlinks>
    <hyperlink ref="C16" location="'Index - Summary'!A1" display="Index" xr:uid="{CC093076-EEEA-40CD-A3EE-9BF106F9846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71BF9-CE16-4482-AF04-27BC486A7E92}">
  <dimension ref="A1:L15"/>
  <sheetViews>
    <sheetView workbookViewId="0">
      <selection activeCell="C3" sqref="C3:G10"/>
    </sheetView>
  </sheetViews>
  <sheetFormatPr defaultRowHeight="15" x14ac:dyDescent="0.25"/>
  <cols>
    <col min="1" max="1" width="3.7109375" customWidth="1"/>
    <col min="2" max="2" width="22.28515625" bestFit="1" customWidth="1"/>
    <col min="5" max="5" width="17.42578125" customWidth="1"/>
  </cols>
  <sheetData>
    <row r="1" spans="1:12" ht="21" x14ac:dyDescent="0.35">
      <c r="A1" s="17"/>
      <c r="B1" s="1059" t="s">
        <v>0</v>
      </c>
      <c r="C1" s="1059"/>
      <c r="D1" s="1059"/>
      <c r="E1" s="1059"/>
      <c r="F1" s="1059"/>
      <c r="G1" s="1059"/>
      <c r="H1" s="1059"/>
      <c r="I1" s="1059"/>
      <c r="J1" s="1059"/>
      <c r="K1" s="1059"/>
      <c r="L1" s="1059"/>
    </row>
    <row r="2" spans="1:12" ht="19.5" thickBot="1" x14ac:dyDescent="0.35">
      <c r="A2" s="17"/>
      <c r="B2" s="641">
        <f>IF(' NB(72)'!D1=0,'NB (77)'!D1,' NB(72)'!D1)</f>
        <v>0</v>
      </c>
      <c r="C2" s="17"/>
      <c r="D2" s="17"/>
      <c r="E2" s="17"/>
      <c r="F2" s="17"/>
      <c r="G2" s="17"/>
      <c r="H2" s="17"/>
      <c r="I2" s="17"/>
      <c r="J2" s="17"/>
      <c r="K2" s="17"/>
      <c r="L2" s="17"/>
    </row>
    <row r="3" spans="1:12" ht="15.75" x14ac:dyDescent="0.25">
      <c r="A3" s="17"/>
      <c r="B3" s="77" t="s">
        <v>115</v>
      </c>
      <c r="C3" s="1077"/>
      <c r="D3" s="1061"/>
      <c r="E3" s="1061"/>
      <c r="F3" s="1061"/>
      <c r="G3" s="1062"/>
      <c r="H3" s="69"/>
      <c r="I3" s="69"/>
      <c r="J3" s="69"/>
      <c r="K3" s="69"/>
      <c r="L3" s="69"/>
    </row>
    <row r="4" spans="1:12" ht="15.75" x14ac:dyDescent="0.25">
      <c r="A4" s="17"/>
      <c r="B4" s="78" t="s">
        <v>1</v>
      </c>
      <c r="C4" s="1078"/>
      <c r="D4" s="1064"/>
      <c r="E4" s="1064"/>
      <c r="F4" s="1064"/>
      <c r="G4" s="1065"/>
      <c r="H4" s="67"/>
      <c r="I4" s="67"/>
      <c r="J4" s="67"/>
      <c r="K4" s="67"/>
      <c r="L4" s="67"/>
    </row>
    <row r="5" spans="1:12" ht="15.75" x14ac:dyDescent="0.25">
      <c r="A5" s="17"/>
      <c r="B5" s="79"/>
      <c r="C5" s="1079"/>
      <c r="D5" s="1057"/>
      <c r="E5" s="1057"/>
      <c r="F5" s="1057"/>
      <c r="G5" s="1058"/>
      <c r="H5" s="68"/>
      <c r="I5" s="68"/>
      <c r="J5" s="68"/>
      <c r="K5" s="68"/>
      <c r="L5" s="68"/>
    </row>
    <row r="6" spans="1:12" ht="15.75" x14ac:dyDescent="0.25">
      <c r="A6" s="17"/>
      <c r="B6" s="80"/>
      <c r="C6" s="1083"/>
      <c r="D6" s="1071"/>
      <c r="E6" s="1071"/>
      <c r="F6" s="1071"/>
      <c r="G6" s="1072"/>
      <c r="H6" s="67"/>
      <c r="I6" s="67"/>
      <c r="J6" s="67"/>
      <c r="K6" s="67"/>
      <c r="L6" s="67"/>
    </row>
    <row r="7" spans="1:12" ht="15.75" x14ac:dyDescent="0.25">
      <c r="A7" s="17"/>
      <c r="B7" s="81" t="s">
        <v>2</v>
      </c>
      <c r="C7" s="1084"/>
      <c r="D7" s="1074"/>
      <c r="E7" s="1074"/>
      <c r="F7" s="1074"/>
      <c r="G7" s="1075"/>
      <c r="H7" s="67"/>
      <c r="I7" s="67"/>
      <c r="J7" s="67"/>
      <c r="K7" s="67"/>
      <c r="L7" s="67"/>
    </row>
    <row r="8" spans="1:12" ht="15.75" x14ac:dyDescent="0.25">
      <c r="A8" s="17"/>
      <c r="B8" s="81" t="s">
        <v>116</v>
      </c>
      <c r="C8" s="1085"/>
      <c r="D8" s="1074"/>
      <c r="E8" s="1074"/>
      <c r="F8" s="1074"/>
      <c r="G8" s="1075"/>
      <c r="H8" s="70"/>
      <c r="I8" s="70"/>
      <c r="J8" s="70"/>
      <c r="K8" s="70"/>
      <c r="L8" s="70"/>
    </row>
    <row r="9" spans="1:12" ht="15.75" x14ac:dyDescent="0.25">
      <c r="A9" s="17"/>
      <c r="B9" s="78" t="s">
        <v>114</v>
      </c>
      <c r="C9" s="1078"/>
      <c r="D9" s="1064"/>
      <c r="E9" s="1064"/>
      <c r="F9" s="1064"/>
      <c r="G9" s="1065"/>
      <c r="H9" s="19"/>
      <c r="I9" s="19"/>
      <c r="J9" s="18"/>
      <c r="K9" s="17"/>
      <c r="L9" s="17"/>
    </row>
    <row r="10" spans="1:12" ht="16.5" thickBot="1" x14ac:dyDescent="0.3">
      <c r="A10" s="17"/>
      <c r="B10" s="82" t="s">
        <v>4</v>
      </c>
      <c r="C10" s="1080"/>
      <c r="D10" s="1081"/>
      <c r="E10" s="1081"/>
      <c r="F10" s="1081"/>
      <c r="G10" s="1082"/>
      <c r="H10" s="17"/>
      <c r="I10" s="17"/>
      <c r="J10" s="17"/>
      <c r="K10" s="17"/>
      <c r="L10" s="17"/>
    </row>
    <row r="11" spans="1:12" ht="16.5" thickBot="1" x14ac:dyDescent="0.3">
      <c r="A11" s="17"/>
      <c r="B11" s="17"/>
      <c r="C11" s="819">
        <v>43321</v>
      </c>
      <c r="D11" s="17"/>
      <c r="E11" s="17"/>
      <c r="F11" s="17"/>
      <c r="G11" s="17"/>
      <c r="H11" s="17"/>
      <c r="I11" s="17"/>
      <c r="J11" s="17"/>
      <c r="K11" s="17"/>
      <c r="L11" s="17"/>
    </row>
    <row r="12" spans="1:12" ht="16.5" thickBot="1" x14ac:dyDescent="0.3">
      <c r="A12" s="19"/>
      <c r="B12" s="34"/>
      <c r="C12" s="83" t="s">
        <v>113</v>
      </c>
      <c r="D12" s="36"/>
      <c r="E12" s="36"/>
      <c r="F12" s="36"/>
      <c r="G12" s="36"/>
      <c r="H12" s="1069"/>
      <c r="I12" s="1069"/>
      <c r="J12" s="1069"/>
      <c r="K12" s="1069"/>
      <c r="L12" s="1069"/>
    </row>
    <row r="13" spans="1:12" ht="16.5" thickBot="1" x14ac:dyDescent="0.3">
      <c r="A13" s="19"/>
      <c r="B13" s="86" t="s">
        <v>31</v>
      </c>
      <c r="C13" s="83" t="s">
        <v>113</v>
      </c>
      <c r="D13" s="37"/>
      <c r="E13" s="163" t="s">
        <v>244</v>
      </c>
      <c r="F13" s="162"/>
      <c r="G13" s="37"/>
      <c r="H13" s="33"/>
      <c r="I13" s="33"/>
      <c r="J13" s="33"/>
      <c r="K13" s="33"/>
      <c r="L13" s="33"/>
    </row>
    <row r="14" spans="1:12" ht="16.5" thickBot="1" x14ac:dyDescent="0.3">
      <c r="A14" s="19"/>
      <c r="B14" s="35"/>
      <c r="C14" s="84" t="s">
        <v>113</v>
      </c>
      <c r="D14" s="39"/>
      <c r="E14" s="39"/>
      <c r="F14" s="39"/>
      <c r="G14" s="39"/>
      <c r="H14" s="33"/>
      <c r="I14" s="33"/>
      <c r="J14" s="33"/>
      <c r="K14" s="33"/>
      <c r="L14" s="33"/>
    </row>
    <row r="15" spans="1:12" x14ac:dyDescent="0.25">
      <c r="A15" s="19"/>
      <c r="B15" s="19"/>
      <c r="C15" s="19"/>
      <c r="D15" s="19"/>
      <c r="E15" s="19"/>
      <c r="F15" s="19"/>
      <c r="G15" s="19"/>
    </row>
  </sheetData>
  <mergeCells count="10">
    <mergeCell ref="B1:L1"/>
    <mergeCell ref="C3:G3"/>
    <mergeCell ref="C4:G4"/>
    <mergeCell ref="C5:G5"/>
    <mergeCell ref="H12:L12"/>
    <mergeCell ref="C9:G9"/>
    <mergeCell ref="C10:G10"/>
    <mergeCell ref="C6:G6"/>
    <mergeCell ref="C7:G7"/>
    <mergeCell ref="C8:G8"/>
  </mergeCells>
  <pageMargins left="0.7" right="0.7" top="0.75" bottom="0.75" header="0.3" footer="0.3"/>
  <pageSetup paperSize="9" orientation="portrait" horizontalDpi="4294967294"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F82B-7785-434F-AD11-43ACCBF8FAB4}">
  <sheetPr>
    <tabColor rgb="FF00B050"/>
  </sheetPr>
  <dimension ref="B2:L55"/>
  <sheetViews>
    <sheetView workbookViewId="0">
      <selection activeCell="C3" sqref="C3:F11"/>
    </sheetView>
  </sheetViews>
  <sheetFormatPr defaultRowHeight="15" x14ac:dyDescent="0.25"/>
  <cols>
    <col min="1" max="1" width="3.7109375" customWidth="1"/>
    <col min="2" max="2" width="22.28515625" bestFit="1" customWidth="1"/>
    <col min="8" max="8" width="30.85546875" style="41" bestFit="1" customWidth="1"/>
  </cols>
  <sheetData>
    <row r="2" spans="2:12" ht="19.5" thickBot="1" x14ac:dyDescent="0.35">
      <c r="B2" s="641">
        <f>IF(' NB(72)'!D1=0,'NB (77)'!D1,' NB(72)'!D1)</f>
        <v>0</v>
      </c>
    </row>
    <row r="3" spans="2:12" ht="15.75" x14ac:dyDescent="0.25">
      <c r="B3" s="299" t="s">
        <v>115</v>
      </c>
      <c r="C3" s="867"/>
      <c r="D3" s="868"/>
      <c r="E3" s="868"/>
      <c r="F3" s="869"/>
      <c r="G3" s="17"/>
      <c r="H3" s="69"/>
      <c r="I3" s="69"/>
      <c r="J3" s="69"/>
      <c r="K3" s="69"/>
      <c r="L3" s="69"/>
    </row>
    <row r="4" spans="2:12" ht="15.75" x14ac:dyDescent="0.25">
      <c r="B4" s="300" t="s">
        <v>1</v>
      </c>
      <c r="C4" s="855"/>
      <c r="D4" s="856"/>
      <c r="E4" s="856"/>
      <c r="F4" s="857"/>
      <c r="G4" s="17"/>
      <c r="H4" s="67"/>
      <c r="I4" s="67"/>
      <c r="J4" s="67"/>
      <c r="K4" s="67"/>
      <c r="L4" s="67"/>
    </row>
    <row r="5" spans="2:12" ht="15.75" x14ac:dyDescent="0.25">
      <c r="B5" s="301"/>
      <c r="C5" s="852"/>
      <c r="D5" s="853"/>
      <c r="E5" s="853"/>
      <c r="F5" s="854"/>
      <c r="G5" s="17"/>
      <c r="H5" s="68"/>
      <c r="I5" s="68"/>
      <c r="J5" s="68"/>
      <c r="K5" s="68"/>
      <c r="L5" s="68"/>
    </row>
    <row r="6" spans="2:12" ht="15.75" x14ac:dyDescent="0.25">
      <c r="B6" s="302"/>
      <c r="C6" s="858"/>
      <c r="D6" s="859"/>
      <c r="E6" s="859"/>
      <c r="F6" s="860"/>
      <c r="G6" s="17"/>
      <c r="H6" s="67"/>
      <c r="I6" s="67"/>
      <c r="J6" s="67"/>
      <c r="K6" s="67"/>
      <c r="L6" s="67"/>
    </row>
    <row r="7" spans="2:12" ht="15.75" x14ac:dyDescent="0.25">
      <c r="B7" s="303" t="s">
        <v>2</v>
      </c>
      <c r="C7" s="861"/>
      <c r="D7" s="862"/>
      <c r="E7" s="862"/>
      <c r="F7" s="863"/>
      <c r="G7" s="17"/>
      <c r="H7" s="67"/>
      <c r="I7" s="67"/>
      <c r="J7" s="67"/>
      <c r="K7" s="67"/>
      <c r="L7" s="67"/>
    </row>
    <row r="8" spans="2:12" ht="15.75" x14ac:dyDescent="0.25">
      <c r="B8" s="303" t="s">
        <v>116</v>
      </c>
      <c r="C8" s="870"/>
      <c r="D8" s="862"/>
      <c r="E8" s="862"/>
      <c r="F8" s="863"/>
      <c r="G8" s="17"/>
      <c r="H8" s="70"/>
      <c r="I8" s="70"/>
      <c r="J8" s="70"/>
      <c r="K8" s="70"/>
      <c r="L8" s="70"/>
    </row>
    <row r="9" spans="2:12" ht="15.75" x14ac:dyDescent="0.25">
      <c r="B9" s="300" t="s">
        <v>114</v>
      </c>
      <c r="C9" s="855"/>
      <c r="D9" s="856"/>
      <c r="E9" s="856"/>
      <c r="F9" s="857"/>
      <c r="G9" s="17"/>
      <c r="H9" s="5"/>
      <c r="I9" s="19"/>
      <c r="J9" s="18"/>
      <c r="K9" s="17"/>
      <c r="L9" s="17"/>
    </row>
    <row r="10" spans="2:12" ht="15.75" x14ac:dyDescent="0.25">
      <c r="B10" s="303" t="s">
        <v>3</v>
      </c>
      <c r="C10" s="861"/>
      <c r="D10" s="862"/>
      <c r="E10" s="862"/>
      <c r="F10" s="863"/>
      <c r="G10" s="17"/>
      <c r="H10" s="56"/>
      <c r="I10" s="17"/>
      <c r="J10" s="17"/>
      <c r="K10" s="17"/>
      <c r="L10" s="17"/>
    </row>
    <row r="11" spans="2:12" ht="16.5" thickBot="1" x14ac:dyDescent="0.3">
      <c r="B11" s="304" t="s">
        <v>4</v>
      </c>
      <c r="C11" s="871"/>
      <c r="D11" s="872"/>
      <c r="E11" s="872"/>
      <c r="F11" s="873"/>
      <c r="G11" s="17"/>
      <c r="H11" s="56"/>
      <c r="I11" s="17"/>
      <c r="J11" s="17"/>
      <c r="K11" s="17"/>
      <c r="L11" s="17"/>
    </row>
    <row r="12" spans="2:12" ht="16.5" thickBot="1" x14ac:dyDescent="0.3">
      <c r="B12" s="17"/>
      <c r="C12" s="17"/>
      <c r="D12" s="17"/>
      <c r="E12" s="17"/>
      <c r="F12" s="17"/>
      <c r="G12" s="17"/>
      <c r="H12" s="56"/>
      <c r="I12" s="17"/>
      <c r="J12" s="17"/>
      <c r="K12" s="17"/>
      <c r="L12" s="17"/>
    </row>
    <row r="13" spans="2:12" ht="15.75" thickBot="1" x14ac:dyDescent="0.3">
      <c r="G13" s="62"/>
      <c r="H13" s="189" t="s">
        <v>30</v>
      </c>
    </row>
    <row r="14" spans="2:12" ht="15.75" thickBot="1" x14ac:dyDescent="0.3">
      <c r="B14" s="43" t="s">
        <v>175</v>
      </c>
      <c r="C14" s="44"/>
      <c r="D14" s="44"/>
      <c r="E14" s="45"/>
      <c r="F14" s="46"/>
      <c r="G14" s="58"/>
      <c r="H14" s="87" t="s">
        <v>176</v>
      </c>
    </row>
    <row r="15" spans="2:12" x14ac:dyDescent="0.25">
      <c r="B15" s="47"/>
      <c r="C15" s="2"/>
      <c r="D15" s="2"/>
      <c r="E15" s="2"/>
      <c r="F15" s="48"/>
      <c r="G15" s="58"/>
      <c r="H15" s="103"/>
    </row>
    <row r="16" spans="2:12" x14ac:dyDescent="0.25">
      <c r="B16" s="49" t="s">
        <v>177</v>
      </c>
      <c r="C16" s="2"/>
      <c r="D16" s="2"/>
      <c r="E16" s="2"/>
      <c r="F16" s="48"/>
      <c r="G16" s="58">
        <v>22</v>
      </c>
      <c r="H16" s="103">
        <v>0</v>
      </c>
    </row>
    <row r="17" spans="2:8" x14ac:dyDescent="0.25">
      <c r="B17" s="47"/>
      <c r="C17" s="2"/>
      <c r="D17" s="2"/>
      <c r="E17" s="2"/>
      <c r="F17" s="48"/>
      <c r="G17" s="58"/>
      <c r="H17" s="103"/>
    </row>
    <row r="18" spans="2:8" x14ac:dyDescent="0.25">
      <c r="B18" s="49"/>
      <c r="C18" s="2"/>
      <c r="D18" s="2"/>
      <c r="E18" s="2"/>
      <c r="F18" s="48"/>
      <c r="G18" s="58"/>
      <c r="H18" s="103"/>
    </row>
    <row r="19" spans="2:8" x14ac:dyDescent="0.25">
      <c r="B19" s="47"/>
      <c r="C19" s="2"/>
      <c r="D19" s="2"/>
      <c r="E19" s="2"/>
      <c r="F19" s="48"/>
      <c r="G19" s="58"/>
      <c r="H19" s="103"/>
    </row>
    <row r="20" spans="2:8" x14ac:dyDescent="0.25">
      <c r="B20" s="49"/>
      <c r="C20" s="2"/>
      <c r="D20" s="2"/>
      <c r="E20" s="2"/>
      <c r="F20" s="48"/>
      <c r="G20" s="58"/>
      <c r="H20" s="103"/>
    </row>
    <row r="21" spans="2:8" x14ac:dyDescent="0.25">
      <c r="B21" s="50"/>
      <c r="C21" s="51"/>
      <c r="D21" s="51"/>
      <c r="E21" s="51"/>
      <c r="F21" s="52"/>
      <c r="G21" s="59"/>
      <c r="H21" s="104"/>
    </row>
    <row r="22" spans="2:8" x14ac:dyDescent="0.25">
      <c r="B22" s="49" t="s">
        <v>178</v>
      </c>
      <c r="C22" s="2"/>
      <c r="D22" s="2"/>
      <c r="E22" s="2"/>
      <c r="F22" s="48"/>
      <c r="G22" s="58"/>
      <c r="H22" s="103"/>
    </row>
    <row r="23" spans="2:8" x14ac:dyDescent="0.25">
      <c r="B23" s="47"/>
      <c r="C23" s="2"/>
      <c r="D23" s="2"/>
      <c r="E23" s="2"/>
      <c r="F23" s="48"/>
      <c r="G23" s="58"/>
      <c r="H23" s="103"/>
    </row>
    <row r="24" spans="2:8" x14ac:dyDescent="0.25">
      <c r="B24" s="49"/>
      <c r="C24" s="2"/>
      <c r="D24" s="2"/>
      <c r="E24" s="2"/>
      <c r="F24" s="48"/>
      <c r="G24" s="58"/>
      <c r="H24" s="103"/>
    </row>
    <row r="25" spans="2:8" x14ac:dyDescent="0.25">
      <c r="B25" s="49" t="s">
        <v>179</v>
      </c>
      <c r="C25" s="2"/>
      <c r="D25" s="2"/>
      <c r="E25" s="2"/>
      <c r="F25" s="48"/>
      <c r="G25" s="58" t="s">
        <v>103</v>
      </c>
      <c r="H25" s="103">
        <v>0</v>
      </c>
    </row>
    <row r="26" spans="2:8" x14ac:dyDescent="0.25">
      <c r="B26" s="47"/>
      <c r="C26" s="2"/>
      <c r="D26" s="2"/>
      <c r="E26" s="2"/>
      <c r="F26" s="48"/>
      <c r="G26" s="58"/>
      <c r="H26" s="103"/>
    </row>
    <row r="27" spans="2:8" x14ac:dyDescent="0.25">
      <c r="B27" s="49" t="s">
        <v>180</v>
      </c>
      <c r="C27" s="2"/>
      <c r="D27" s="2"/>
      <c r="E27" s="2"/>
      <c r="F27" s="48"/>
      <c r="G27" s="58"/>
      <c r="H27" s="103">
        <v>0</v>
      </c>
    </row>
    <row r="28" spans="2:8" x14ac:dyDescent="0.25">
      <c r="B28" s="47"/>
      <c r="C28" s="2"/>
      <c r="D28" s="2"/>
      <c r="E28" s="2"/>
      <c r="F28" s="48"/>
      <c r="G28" s="58"/>
      <c r="H28" s="103"/>
    </row>
    <row r="29" spans="2:8" x14ac:dyDescent="0.25">
      <c r="B29" s="49" t="s">
        <v>181</v>
      </c>
      <c r="C29" s="2"/>
      <c r="D29" s="2"/>
      <c r="E29" s="2"/>
      <c r="F29" s="48"/>
      <c r="G29" s="58">
        <v>23</v>
      </c>
      <c r="H29" s="103">
        <v>0</v>
      </c>
    </row>
    <row r="30" spans="2:8" x14ac:dyDescent="0.25">
      <c r="B30" s="49" t="s">
        <v>182</v>
      </c>
      <c r="C30" s="2"/>
      <c r="D30" s="2"/>
      <c r="E30" s="2"/>
      <c r="F30" s="48"/>
      <c r="G30" s="58">
        <v>24</v>
      </c>
      <c r="H30" s="103">
        <v>0</v>
      </c>
    </row>
    <row r="31" spans="2:8" x14ac:dyDescent="0.25">
      <c r="B31" s="49" t="s">
        <v>183</v>
      </c>
      <c r="C31" s="2"/>
      <c r="D31" s="2"/>
      <c r="E31" s="2"/>
      <c r="F31" s="48"/>
      <c r="G31" s="58">
        <v>24</v>
      </c>
      <c r="H31" s="103">
        <v>0</v>
      </c>
    </row>
    <row r="32" spans="2:8" x14ac:dyDescent="0.25">
      <c r="B32" s="49" t="s">
        <v>184</v>
      </c>
      <c r="C32" s="2"/>
      <c r="D32" s="2"/>
      <c r="E32" s="2"/>
      <c r="F32" s="48"/>
      <c r="G32" s="58" t="s">
        <v>99</v>
      </c>
      <c r="H32" s="103">
        <v>0</v>
      </c>
    </row>
    <row r="33" spans="2:8" x14ac:dyDescent="0.25">
      <c r="B33" s="49" t="s">
        <v>185</v>
      </c>
      <c r="C33" s="2"/>
      <c r="D33" s="2"/>
      <c r="E33" s="2"/>
      <c r="F33" s="48"/>
      <c r="G33" s="58">
        <v>28</v>
      </c>
      <c r="H33" s="103">
        <v>0</v>
      </c>
    </row>
    <row r="34" spans="2:8" x14ac:dyDescent="0.25">
      <c r="B34" s="49" t="s">
        <v>186</v>
      </c>
      <c r="C34" s="2"/>
      <c r="D34" s="2"/>
      <c r="E34" s="2"/>
      <c r="F34" s="48"/>
      <c r="G34" s="58">
        <v>24</v>
      </c>
      <c r="H34" s="103">
        <v>0</v>
      </c>
    </row>
    <row r="35" spans="2:8" x14ac:dyDescent="0.25">
      <c r="B35" s="47"/>
      <c r="C35" s="2"/>
      <c r="D35" s="2"/>
      <c r="E35" s="2"/>
      <c r="F35" s="48"/>
      <c r="G35" s="58"/>
      <c r="H35" s="103"/>
    </row>
    <row r="36" spans="2:8" x14ac:dyDescent="0.25">
      <c r="B36" s="49"/>
      <c r="C36" s="2"/>
      <c r="D36" s="2"/>
      <c r="E36" s="2"/>
      <c r="F36" s="48"/>
      <c r="G36" s="58"/>
      <c r="H36" s="103"/>
    </row>
    <row r="37" spans="2:8" x14ac:dyDescent="0.25">
      <c r="B37" s="47"/>
      <c r="C37" s="2"/>
      <c r="D37" s="2"/>
      <c r="E37" s="2"/>
      <c r="F37" s="48"/>
      <c r="G37" s="58"/>
      <c r="H37" s="103"/>
    </row>
    <row r="38" spans="2:8" x14ac:dyDescent="0.25">
      <c r="B38" s="49"/>
      <c r="C38" s="2"/>
      <c r="D38" s="2"/>
      <c r="E38" s="2"/>
      <c r="F38" s="48"/>
      <c r="G38" s="58"/>
      <c r="H38" s="103"/>
    </row>
    <row r="39" spans="2:8" x14ac:dyDescent="0.25">
      <c r="B39" s="99" t="s">
        <v>218</v>
      </c>
      <c r="C39" s="100"/>
      <c r="D39" s="100"/>
      <c r="E39" s="100"/>
      <c r="F39" s="101"/>
      <c r="G39" s="102"/>
      <c r="H39" s="153">
        <f>SUM(H15:H38)</f>
        <v>0</v>
      </c>
    </row>
    <row r="40" spans="2:8" x14ac:dyDescent="0.25">
      <c r="B40" s="61" t="s">
        <v>190</v>
      </c>
      <c r="C40" s="2"/>
      <c r="D40" s="2"/>
      <c r="E40" s="2"/>
      <c r="F40" s="48"/>
      <c r="G40" s="58"/>
      <c r="H40" s="103"/>
    </row>
    <row r="41" spans="2:8" x14ac:dyDescent="0.25">
      <c r="B41" s="47"/>
      <c r="C41" s="2"/>
      <c r="D41" s="2"/>
      <c r="E41" s="2"/>
      <c r="F41" s="48"/>
      <c r="G41" s="58"/>
      <c r="H41" s="103"/>
    </row>
    <row r="42" spans="2:8" x14ac:dyDescent="0.25">
      <c r="B42" s="49"/>
      <c r="C42" s="2"/>
      <c r="D42" s="2"/>
      <c r="E42" s="2"/>
      <c r="F42" s="48"/>
      <c r="G42" s="58"/>
      <c r="H42" s="103"/>
    </row>
    <row r="43" spans="2:8" x14ac:dyDescent="0.25">
      <c r="B43" s="47"/>
      <c r="C43" s="2"/>
      <c r="D43" s="2"/>
      <c r="E43" s="2"/>
      <c r="F43" s="48"/>
      <c r="G43" s="58"/>
      <c r="H43" s="103"/>
    </row>
    <row r="44" spans="2:8" x14ac:dyDescent="0.25">
      <c r="B44" s="49"/>
      <c r="C44" s="2"/>
      <c r="D44" s="2"/>
      <c r="E44" s="2"/>
      <c r="F44" s="48"/>
      <c r="G44" s="58"/>
      <c r="H44" s="103"/>
    </row>
    <row r="45" spans="2:8" x14ac:dyDescent="0.25">
      <c r="B45" s="47"/>
      <c r="C45" s="2"/>
      <c r="D45" s="2"/>
      <c r="E45" s="2"/>
      <c r="F45" s="48"/>
      <c r="G45" s="58"/>
      <c r="H45" s="103"/>
    </row>
    <row r="46" spans="2:8" x14ac:dyDescent="0.25">
      <c r="B46" s="49" t="s">
        <v>187</v>
      </c>
      <c r="C46" s="2"/>
      <c r="D46" s="2"/>
      <c r="E46" s="2"/>
      <c r="F46" s="48"/>
      <c r="G46" s="58" t="s">
        <v>150</v>
      </c>
      <c r="H46" s="103">
        <v>0</v>
      </c>
    </row>
    <row r="47" spans="2:8" x14ac:dyDescent="0.25">
      <c r="B47" s="47"/>
      <c r="C47" s="2"/>
      <c r="D47" s="2"/>
      <c r="E47" s="2"/>
      <c r="F47" s="48"/>
      <c r="G47" s="58"/>
      <c r="H47" s="103"/>
    </row>
    <row r="48" spans="2:8" x14ac:dyDescent="0.25">
      <c r="B48" s="49" t="s">
        <v>188</v>
      </c>
      <c r="C48" s="2"/>
      <c r="D48" s="2"/>
      <c r="E48" s="2"/>
      <c r="F48" s="48"/>
      <c r="G48" s="58">
        <v>45</v>
      </c>
      <c r="H48" s="103">
        <v>0</v>
      </c>
    </row>
    <row r="49" spans="2:8" x14ac:dyDescent="0.25">
      <c r="B49" s="47"/>
      <c r="C49" s="2"/>
      <c r="D49" s="2"/>
      <c r="E49" s="2"/>
      <c r="F49" s="48"/>
      <c r="G49" s="58"/>
      <c r="H49" s="103"/>
    </row>
    <row r="50" spans="2:8" x14ac:dyDescent="0.25">
      <c r="B50" s="49" t="s">
        <v>189</v>
      </c>
      <c r="C50" s="2"/>
      <c r="D50" s="2"/>
      <c r="E50" s="2"/>
      <c r="F50" s="48"/>
      <c r="G50" s="58" t="s">
        <v>161</v>
      </c>
      <c r="H50" s="103">
        <v>0</v>
      </c>
    </row>
    <row r="51" spans="2:8" x14ac:dyDescent="0.25">
      <c r="B51" s="47"/>
      <c r="C51" s="2"/>
      <c r="D51" s="2"/>
      <c r="E51" s="2"/>
      <c r="F51" s="48"/>
      <c r="G51" s="58"/>
      <c r="H51" s="103"/>
    </row>
    <row r="52" spans="2:8" x14ac:dyDescent="0.25">
      <c r="B52" s="50"/>
      <c r="C52" s="51"/>
      <c r="D52" s="51"/>
      <c r="E52" s="51"/>
      <c r="F52" s="52"/>
      <c r="G52" s="59"/>
      <c r="H52" s="104"/>
    </row>
    <row r="53" spans="2:8" x14ac:dyDescent="0.25">
      <c r="B53" s="47"/>
      <c r="C53" s="2"/>
      <c r="D53" s="2"/>
      <c r="E53" s="2"/>
      <c r="F53" s="48"/>
      <c r="G53" s="58"/>
      <c r="H53" s="103"/>
    </row>
    <row r="54" spans="2:8" x14ac:dyDescent="0.25">
      <c r="B54" s="149" t="s">
        <v>218</v>
      </c>
      <c r="C54" s="150"/>
      <c r="D54" s="150"/>
      <c r="E54" s="150"/>
      <c r="F54" s="151"/>
      <c r="G54" s="152"/>
      <c r="H54" s="188">
        <f>SUM(H46:H50)</f>
        <v>0</v>
      </c>
    </row>
    <row r="55" spans="2:8" ht="15.75" thickBot="1" x14ac:dyDescent="0.3">
      <c r="B55" s="53"/>
      <c r="C55" s="54"/>
      <c r="D55" s="54"/>
      <c r="E55" s="54"/>
      <c r="F55" s="55"/>
      <c r="G55" s="60"/>
      <c r="H55" s="105"/>
    </row>
  </sheetData>
  <mergeCells count="9">
    <mergeCell ref="C11:F11"/>
    <mergeCell ref="C6:F6"/>
    <mergeCell ref="C7:F7"/>
    <mergeCell ref="C8:F8"/>
    <mergeCell ref="C3:F3"/>
    <mergeCell ref="C4:F4"/>
    <mergeCell ref="C5:F5"/>
    <mergeCell ref="C9:F9"/>
    <mergeCell ref="C10:F10"/>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17</vt:i4>
      </vt:variant>
      <vt:variant>
        <vt:lpstr>Benoemde bereiken</vt:lpstr>
      </vt:variant>
      <vt:variant>
        <vt:i4>2</vt:i4>
      </vt:variant>
    </vt:vector>
  </HeadingPairs>
  <TitlesOfParts>
    <vt:vector size="19" baseType="lpstr">
      <vt:lpstr>RECHTBANK</vt:lpstr>
      <vt:lpstr>CURATOR</vt:lpstr>
      <vt:lpstr>CURATOR2 ACTIEF</vt:lpstr>
      <vt:lpstr>CURATOR2 PASSIEF</vt:lpstr>
      <vt:lpstr> NB(72)</vt:lpstr>
      <vt:lpstr>NB (77)</vt:lpstr>
      <vt:lpstr>Saldibalans -</vt:lpstr>
      <vt:lpstr>Saldibalans +</vt:lpstr>
      <vt:lpstr>Aangifteformulier</vt:lpstr>
      <vt:lpstr>HV</vt:lpstr>
      <vt:lpstr>Rek.-Cour.</vt:lpstr>
      <vt:lpstr>INV -</vt:lpstr>
      <vt:lpstr>INV +</vt:lpstr>
      <vt:lpstr>Ereloon ROEREND </vt:lpstr>
      <vt:lpstr>Ereloon ONROEREND</vt:lpstr>
      <vt:lpstr>FINANCIEEL</vt:lpstr>
      <vt:lpstr>contrboek</vt:lpstr>
      <vt:lpstr>RECHTBANK!_Hlk511117612</vt:lpstr>
      <vt:lpstr>CURATOR!Print_Area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Quanjard</cp:lastModifiedBy>
  <cp:lastPrinted>2018-12-27T10:36:19Z</cp:lastPrinted>
  <dcterms:created xsi:type="dcterms:W3CDTF">2016-09-08T14:17:03Z</dcterms:created>
  <dcterms:modified xsi:type="dcterms:W3CDTF">2019-05-10T07:04:15Z</dcterms:modified>
</cp:coreProperties>
</file>